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90" windowWidth="9465" windowHeight="5010" tabRatio="985"/>
  </bookViews>
  <sheets>
    <sheet name="toelichting" sheetId="37" r:id="rId1"/>
    <sheet name="voorb overschr conc eisen" sheetId="1" r:id="rId2"/>
    <sheet name="toets overschr conc eisen" sheetId="32" r:id="rId3"/>
    <sheet name="voorb rwzi overschr P eis vrg10" sheetId="6" r:id="rId4"/>
    <sheet name="toets overschr conc eis vrg 10" sheetId="33" r:id="rId5"/>
    <sheet name="voorb verschil eis uit-in" sheetId="5" r:id="rId6"/>
    <sheet name="toets verschil conc eis uit-in" sheetId="34" r:id="rId7"/>
    <sheet name="voorb rwzi N-tot jaargemiddelde" sheetId="7" r:id="rId8"/>
    <sheet name="toets rwzi N-tot jaargemiddelde" sheetId="35" r:id="rId9"/>
    <sheet name="voorb rwzi BZV5 eis" sheetId="8" r:id="rId10"/>
    <sheet name="toets rwzi BZV5 eis" sheetId="36" r:id="rId11"/>
  </sheets>
  <calcPr calcId="114210"/>
</workbook>
</file>

<file path=xl/calcChain.xml><?xml version="1.0" encoding="utf-8"?>
<calcChain xmlns="http://schemas.openxmlformats.org/spreadsheetml/2006/main">
  <c r="A5" i="37"/>
  <c r="A6"/>
  <c r="A7"/>
  <c r="A8"/>
  <c r="A9"/>
  <c r="A10"/>
  <c r="A4"/>
  <c r="C150" i="36"/>
  <c r="D150"/>
  <c r="E150"/>
  <c r="F150"/>
  <c r="G150"/>
  <c r="J150"/>
  <c r="I150"/>
  <c r="C149"/>
  <c r="D149"/>
  <c r="E149"/>
  <c r="F149"/>
  <c r="G149"/>
  <c r="J149"/>
  <c r="I149"/>
  <c r="C148"/>
  <c r="D148"/>
  <c r="E148"/>
  <c r="F148"/>
  <c r="G148"/>
  <c r="J148"/>
  <c r="I148"/>
  <c r="C147"/>
  <c r="D147"/>
  <c r="E147"/>
  <c r="F147"/>
  <c r="G147"/>
  <c r="J147"/>
  <c r="I147"/>
  <c r="C146"/>
  <c r="D146"/>
  <c r="E146"/>
  <c r="F146"/>
  <c r="G146"/>
  <c r="J146"/>
  <c r="I146"/>
  <c r="C145"/>
  <c r="D145"/>
  <c r="E145"/>
  <c r="F145"/>
  <c r="G145"/>
  <c r="J145"/>
  <c r="I145"/>
  <c r="C144"/>
  <c r="D144"/>
  <c r="E144"/>
  <c r="F144"/>
  <c r="G144"/>
  <c r="J144"/>
  <c r="I144"/>
  <c r="C143"/>
  <c r="D143"/>
  <c r="E143"/>
  <c r="F143"/>
  <c r="G143"/>
  <c r="J143"/>
  <c r="I143"/>
  <c r="C142"/>
  <c r="D142"/>
  <c r="E142"/>
  <c r="F142"/>
  <c r="G142"/>
  <c r="J142"/>
  <c r="I142"/>
  <c r="C141"/>
  <c r="D141"/>
  <c r="E141"/>
  <c r="F141"/>
  <c r="G141"/>
  <c r="J141"/>
  <c r="I141"/>
  <c r="C140"/>
  <c r="D140"/>
  <c r="E140"/>
  <c r="F140"/>
  <c r="G140"/>
  <c r="J140"/>
  <c r="I140"/>
  <c r="C139"/>
  <c r="D139"/>
  <c r="E139"/>
  <c r="F139"/>
  <c r="G139"/>
  <c r="J139"/>
  <c r="I139"/>
  <c r="C138"/>
  <c r="D138"/>
  <c r="E138"/>
  <c r="F138"/>
  <c r="G138"/>
  <c r="J138"/>
  <c r="I138"/>
  <c r="C137"/>
  <c r="D137"/>
  <c r="E137"/>
  <c r="F137"/>
  <c r="G137"/>
  <c r="J137"/>
  <c r="I137"/>
  <c r="C136"/>
  <c r="D136"/>
  <c r="E136"/>
  <c r="F136"/>
  <c r="G136"/>
  <c r="J136"/>
  <c r="I136"/>
  <c r="C135"/>
  <c r="D135"/>
  <c r="E135"/>
  <c r="F135"/>
  <c r="G135"/>
  <c r="J135"/>
  <c r="I135"/>
  <c r="C134"/>
  <c r="D134"/>
  <c r="E134"/>
  <c r="F134"/>
  <c r="G134"/>
  <c r="J134"/>
  <c r="I134"/>
  <c r="C133"/>
  <c r="D133"/>
  <c r="E133"/>
  <c r="F133"/>
  <c r="G133"/>
  <c r="J133"/>
  <c r="I133"/>
  <c r="C132"/>
  <c r="D132"/>
  <c r="E132"/>
  <c r="F132"/>
  <c r="G132"/>
  <c r="J132"/>
  <c r="I132"/>
  <c r="C131"/>
  <c r="D131"/>
  <c r="E131"/>
  <c r="F131"/>
  <c r="G131"/>
  <c r="J131"/>
  <c r="I131"/>
  <c r="C130"/>
  <c r="D130"/>
  <c r="E130"/>
  <c r="F130"/>
  <c r="G130"/>
  <c r="J130"/>
  <c r="I130"/>
  <c r="C129"/>
  <c r="D129"/>
  <c r="E129"/>
  <c r="F129"/>
  <c r="G129"/>
  <c r="J129"/>
  <c r="I129"/>
  <c r="C128"/>
  <c r="D128"/>
  <c r="E128"/>
  <c r="F128"/>
  <c r="G128"/>
  <c r="J128"/>
  <c r="I128"/>
  <c r="C127"/>
  <c r="D127"/>
  <c r="E127"/>
  <c r="F127"/>
  <c r="G127"/>
  <c r="J127"/>
  <c r="I127"/>
  <c r="C126"/>
  <c r="D126"/>
  <c r="E126"/>
  <c r="F126"/>
  <c r="G126"/>
  <c r="J126"/>
  <c r="I126"/>
  <c r="C125"/>
  <c r="D125"/>
  <c r="E125"/>
  <c r="F125"/>
  <c r="G125"/>
  <c r="J125"/>
  <c r="I125"/>
  <c r="C124"/>
  <c r="D124"/>
  <c r="E124"/>
  <c r="F124"/>
  <c r="G124"/>
  <c r="J124"/>
  <c r="I124"/>
  <c r="C123"/>
  <c r="D123"/>
  <c r="E123"/>
  <c r="F123"/>
  <c r="G123"/>
  <c r="J123"/>
  <c r="I123"/>
  <c r="C122"/>
  <c r="D122"/>
  <c r="E122"/>
  <c r="F122"/>
  <c r="G122"/>
  <c r="J122"/>
  <c r="I122"/>
  <c r="C121"/>
  <c r="D121"/>
  <c r="E121"/>
  <c r="F121"/>
  <c r="G121"/>
  <c r="J121"/>
  <c r="I121"/>
  <c r="C120"/>
  <c r="D120"/>
  <c r="E120"/>
  <c r="F120"/>
  <c r="G120"/>
  <c r="J120"/>
  <c r="I120"/>
  <c r="C119"/>
  <c r="D119"/>
  <c r="E119"/>
  <c r="F119"/>
  <c r="G119"/>
  <c r="J119"/>
  <c r="I119"/>
  <c r="C118"/>
  <c r="D118"/>
  <c r="E118"/>
  <c r="F118"/>
  <c r="G118"/>
  <c r="J118"/>
  <c r="I118"/>
  <c r="C117"/>
  <c r="D117"/>
  <c r="E117"/>
  <c r="F117"/>
  <c r="G117"/>
  <c r="J117"/>
  <c r="I117"/>
  <c r="C116"/>
  <c r="D116"/>
  <c r="E116"/>
  <c r="F116"/>
  <c r="G116"/>
  <c r="J116"/>
  <c r="I116"/>
  <c r="C115"/>
  <c r="D115"/>
  <c r="E115"/>
  <c r="F115"/>
  <c r="G115"/>
  <c r="J115"/>
  <c r="I115"/>
  <c r="C114"/>
  <c r="D114"/>
  <c r="E114"/>
  <c r="F114"/>
  <c r="G114"/>
  <c r="J114"/>
  <c r="I114"/>
  <c r="C113"/>
  <c r="D113"/>
  <c r="E113"/>
  <c r="F113"/>
  <c r="G113"/>
  <c r="J113"/>
  <c r="I113"/>
  <c r="C112"/>
  <c r="D112"/>
  <c r="E112"/>
  <c r="F112"/>
  <c r="G112"/>
  <c r="J112"/>
  <c r="I112"/>
  <c r="C111"/>
  <c r="D111"/>
  <c r="E111"/>
  <c r="F111"/>
  <c r="G111"/>
  <c r="J111"/>
  <c r="I111"/>
  <c r="C110"/>
  <c r="D110"/>
  <c r="E110"/>
  <c r="F110"/>
  <c r="G110"/>
  <c r="J110"/>
  <c r="I110"/>
  <c r="C109"/>
  <c r="D109"/>
  <c r="E109"/>
  <c r="F109"/>
  <c r="G109"/>
  <c r="J109"/>
  <c r="I109"/>
  <c r="C108"/>
  <c r="D108"/>
  <c r="E108"/>
  <c r="F108"/>
  <c r="G108"/>
  <c r="J108"/>
  <c r="I108"/>
  <c r="C107"/>
  <c r="D107"/>
  <c r="E107"/>
  <c r="F107"/>
  <c r="G107"/>
  <c r="J107"/>
  <c r="I107"/>
  <c r="C106"/>
  <c r="D106"/>
  <c r="E106"/>
  <c r="F106"/>
  <c r="G106"/>
  <c r="J106"/>
  <c r="I106"/>
  <c r="C105"/>
  <c r="D105"/>
  <c r="E105"/>
  <c r="F105"/>
  <c r="G105"/>
  <c r="J105"/>
  <c r="I105"/>
  <c r="C104"/>
  <c r="D104"/>
  <c r="E104"/>
  <c r="F104"/>
  <c r="G104"/>
  <c r="J104"/>
  <c r="I104"/>
  <c r="C103"/>
  <c r="D103"/>
  <c r="E103"/>
  <c r="F103"/>
  <c r="G103"/>
  <c r="J103"/>
  <c r="I103"/>
  <c r="C102"/>
  <c r="D102"/>
  <c r="E102"/>
  <c r="F102"/>
  <c r="G102"/>
  <c r="J102"/>
  <c r="I102"/>
  <c r="C101"/>
  <c r="D101"/>
  <c r="E101"/>
  <c r="F101"/>
  <c r="G101"/>
  <c r="J101"/>
  <c r="I101"/>
  <c r="C100"/>
  <c r="D100"/>
  <c r="E100"/>
  <c r="F100"/>
  <c r="G100"/>
  <c r="J100"/>
  <c r="I100"/>
  <c r="C99"/>
  <c r="D99"/>
  <c r="E99"/>
  <c r="F99"/>
  <c r="G99"/>
  <c r="J99"/>
  <c r="I99"/>
  <c r="C98"/>
  <c r="D98"/>
  <c r="E98"/>
  <c r="F98"/>
  <c r="G98"/>
  <c r="J98"/>
  <c r="I98"/>
  <c r="C97"/>
  <c r="D97"/>
  <c r="E97"/>
  <c r="F97"/>
  <c r="G97"/>
  <c r="J97"/>
  <c r="I97"/>
  <c r="C96"/>
  <c r="D96"/>
  <c r="E96"/>
  <c r="F96"/>
  <c r="G96"/>
  <c r="J96"/>
  <c r="I96"/>
  <c r="C95"/>
  <c r="D95"/>
  <c r="E95"/>
  <c r="F95"/>
  <c r="G95"/>
  <c r="J95"/>
  <c r="I95"/>
  <c r="C94"/>
  <c r="D94"/>
  <c r="E94"/>
  <c r="F94"/>
  <c r="G94"/>
  <c r="J94"/>
  <c r="I94"/>
  <c r="C93"/>
  <c r="D93"/>
  <c r="E93"/>
  <c r="F93"/>
  <c r="G93"/>
  <c r="J93"/>
  <c r="I93"/>
  <c r="C92"/>
  <c r="D92"/>
  <c r="E92"/>
  <c r="F92"/>
  <c r="G92"/>
  <c r="J92"/>
  <c r="I92"/>
  <c r="C91"/>
  <c r="D91"/>
  <c r="E91"/>
  <c r="F91"/>
  <c r="G91"/>
  <c r="J91"/>
  <c r="I91"/>
  <c r="C90"/>
  <c r="D90"/>
  <c r="E90"/>
  <c r="F90"/>
  <c r="G90"/>
  <c r="J90"/>
  <c r="I90"/>
  <c r="C89"/>
  <c r="D89"/>
  <c r="E89"/>
  <c r="F89"/>
  <c r="G89"/>
  <c r="J89"/>
  <c r="I89"/>
  <c r="C88"/>
  <c r="D88"/>
  <c r="E88"/>
  <c r="F88"/>
  <c r="G88"/>
  <c r="J88"/>
  <c r="I88"/>
  <c r="C87"/>
  <c r="D87"/>
  <c r="E87"/>
  <c r="F87"/>
  <c r="G87"/>
  <c r="J87"/>
  <c r="I87"/>
  <c r="C86"/>
  <c r="D86"/>
  <c r="E86"/>
  <c r="F86"/>
  <c r="G86"/>
  <c r="J86"/>
  <c r="I86"/>
  <c r="C85"/>
  <c r="D85"/>
  <c r="E85"/>
  <c r="F85"/>
  <c r="G85"/>
  <c r="J85"/>
  <c r="I85"/>
  <c r="C84"/>
  <c r="D84"/>
  <c r="E84"/>
  <c r="F84"/>
  <c r="G84"/>
  <c r="J84"/>
  <c r="I84"/>
  <c r="C83"/>
  <c r="D83"/>
  <c r="E83"/>
  <c r="F83"/>
  <c r="G83"/>
  <c r="J83"/>
  <c r="I83"/>
  <c r="C82"/>
  <c r="D82"/>
  <c r="E82"/>
  <c r="F82"/>
  <c r="G82"/>
  <c r="J82"/>
  <c r="I82"/>
  <c r="C81"/>
  <c r="D81"/>
  <c r="E81"/>
  <c r="F81"/>
  <c r="G81"/>
  <c r="J81"/>
  <c r="I81"/>
  <c r="C80"/>
  <c r="D80"/>
  <c r="E80"/>
  <c r="F80"/>
  <c r="G80"/>
  <c r="J80"/>
  <c r="I80"/>
  <c r="C79"/>
  <c r="D79"/>
  <c r="E79"/>
  <c r="F79"/>
  <c r="G79"/>
  <c r="J79"/>
  <c r="I79"/>
  <c r="C78"/>
  <c r="D78"/>
  <c r="E78"/>
  <c r="F78"/>
  <c r="G78"/>
  <c r="J78"/>
  <c r="I78"/>
  <c r="C77"/>
  <c r="D77"/>
  <c r="E77"/>
  <c r="F77"/>
  <c r="G77"/>
  <c r="J77"/>
  <c r="I77"/>
  <c r="C76"/>
  <c r="D76"/>
  <c r="E76"/>
  <c r="F76"/>
  <c r="G76"/>
  <c r="J76"/>
  <c r="I76"/>
  <c r="C75"/>
  <c r="D75"/>
  <c r="E75"/>
  <c r="F75"/>
  <c r="G75"/>
  <c r="J75"/>
  <c r="I75"/>
  <c r="C74"/>
  <c r="D74"/>
  <c r="E74"/>
  <c r="F74"/>
  <c r="G74"/>
  <c r="J74"/>
  <c r="I74"/>
  <c r="C73"/>
  <c r="D73"/>
  <c r="E73"/>
  <c r="F73"/>
  <c r="G73"/>
  <c r="J73"/>
  <c r="I73"/>
  <c r="C72"/>
  <c r="D72"/>
  <c r="E72"/>
  <c r="F72"/>
  <c r="G72"/>
  <c r="J72"/>
  <c r="I72"/>
  <c r="C71"/>
  <c r="D71"/>
  <c r="E71"/>
  <c r="F71"/>
  <c r="G71"/>
  <c r="J71"/>
  <c r="I71"/>
  <c r="C70"/>
  <c r="D70"/>
  <c r="E70"/>
  <c r="F70"/>
  <c r="G70"/>
  <c r="J70"/>
  <c r="I70"/>
  <c r="C69"/>
  <c r="D69"/>
  <c r="E69"/>
  <c r="F69"/>
  <c r="G69"/>
  <c r="J69"/>
  <c r="I69"/>
  <c r="C68"/>
  <c r="D68"/>
  <c r="E68"/>
  <c r="F68"/>
  <c r="G68"/>
  <c r="J68"/>
  <c r="I68"/>
  <c r="C67"/>
  <c r="D67"/>
  <c r="E67"/>
  <c r="F67"/>
  <c r="G67"/>
  <c r="J67"/>
  <c r="I67"/>
  <c r="C66"/>
  <c r="D66"/>
  <c r="E66"/>
  <c r="F66"/>
  <c r="G66"/>
  <c r="J66"/>
  <c r="I66"/>
  <c r="C65"/>
  <c r="D65"/>
  <c r="E65"/>
  <c r="F65"/>
  <c r="G65"/>
  <c r="J65"/>
  <c r="I65"/>
  <c r="C64"/>
  <c r="D64"/>
  <c r="E64"/>
  <c r="F64"/>
  <c r="G64"/>
  <c r="J64"/>
  <c r="I64"/>
  <c r="C63"/>
  <c r="D63"/>
  <c r="E63"/>
  <c r="F63"/>
  <c r="G63"/>
  <c r="J63"/>
  <c r="I63"/>
  <c r="C62"/>
  <c r="D62"/>
  <c r="E62"/>
  <c r="F62"/>
  <c r="G62"/>
  <c r="J62"/>
  <c r="I62"/>
  <c r="C61"/>
  <c r="D61"/>
  <c r="E61"/>
  <c r="F61"/>
  <c r="G61"/>
  <c r="J61"/>
  <c r="I61"/>
  <c r="C60"/>
  <c r="D60"/>
  <c r="E60"/>
  <c r="F60"/>
  <c r="G60"/>
  <c r="J60"/>
  <c r="I60"/>
  <c r="C59"/>
  <c r="D59"/>
  <c r="E59"/>
  <c r="F59"/>
  <c r="G59"/>
  <c r="J59"/>
  <c r="I59"/>
  <c r="C58"/>
  <c r="D58"/>
  <c r="E58"/>
  <c r="F58"/>
  <c r="G58"/>
  <c r="J58"/>
  <c r="I58"/>
  <c r="C57"/>
  <c r="D57"/>
  <c r="E57"/>
  <c r="F57"/>
  <c r="G57"/>
  <c r="J57"/>
  <c r="I57"/>
  <c r="C56"/>
  <c r="D56"/>
  <c r="E56"/>
  <c r="F56"/>
  <c r="G56"/>
  <c r="J56"/>
  <c r="I56"/>
  <c r="C55"/>
  <c r="D55"/>
  <c r="E55"/>
  <c r="F55"/>
  <c r="G55"/>
  <c r="J55"/>
  <c r="I55"/>
  <c r="C54"/>
  <c r="D54"/>
  <c r="E54"/>
  <c r="F54"/>
  <c r="G54"/>
  <c r="J54"/>
  <c r="I54"/>
  <c r="C53"/>
  <c r="D53"/>
  <c r="E53"/>
  <c r="F53"/>
  <c r="G53"/>
  <c r="J53"/>
  <c r="I53"/>
  <c r="C52"/>
  <c r="D52"/>
  <c r="E52"/>
  <c r="F52"/>
  <c r="G52"/>
  <c r="J52"/>
  <c r="I52"/>
  <c r="C51"/>
  <c r="D51"/>
  <c r="E51"/>
  <c r="F51"/>
  <c r="G51"/>
  <c r="J51"/>
  <c r="I51"/>
  <c r="C50"/>
  <c r="D50"/>
  <c r="E50"/>
  <c r="F50"/>
  <c r="G50"/>
  <c r="J50"/>
  <c r="I50"/>
  <c r="C49"/>
  <c r="D49"/>
  <c r="E49"/>
  <c r="F49"/>
  <c r="G49"/>
  <c r="J49"/>
  <c r="I49"/>
  <c r="C48"/>
  <c r="D48"/>
  <c r="E48"/>
  <c r="F48"/>
  <c r="G48"/>
  <c r="J48"/>
  <c r="I48"/>
  <c r="C47"/>
  <c r="D47"/>
  <c r="E47"/>
  <c r="F47"/>
  <c r="G47"/>
  <c r="J47"/>
  <c r="I47"/>
  <c r="C46"/>
  <c r="D46"/>
  <c r="E46"/>
  <c r="F46"/>
  <c r="G46"/>
  <c r="J46"/>
  <c r="I46"/>
  <c r="C45"/>
  <c r="D45"/>
  <c r="E45"/>
  <c r="F45"/>
  <c r="G45"/>
  <c r="J45"/>
  <c r="I45"/>
  <c r="C44"/>
  <c r="D44"/>
  <c r="E44"/>
  <c r="F44"/>
  <c r="G44"/>
  <c r="J44"/>
  <c r="I44"/>
  <c r="C43"/>
  <c r="D43"/>
  <c r="E43"/>
  <c r="F43"/>
  <c r="G43"/>
  <c r="J43"/>
  <c r="I43"/>
  <c r="C42"/>
  <c r="D42"/>
  <c r="E42"/>
  <c r="F42"/>
  <c r="G42"/>
  <c r="J42"/>
  <c r="I42"/>
  <c r="C41"/>
  <c r="D41"/>
  <c r="E41"/>
  <c r="F41"/>
  <c r="G41"/>
  <c r="J41"/>
  <c r="I41"/>
  <c r="C40"/>
  <c r="D40"/>
  <c r="E40"/>
  <c r="F40"/>
  <c r="G40"/>
  <c r="J40"/>
  <c r="I40"/>
  <c r="C39"/>
  <c r="D39"/>
  <c r="E39"/>
  <c r="F39"/>
  <c r="G39"/>
  <c r="J39"/>
  <c r="I39"/>
  <c r="C38"/>
  <c r="D38"/>
  <c r="E38"/>
  <c r="F38"/>
  <c r="G38"/>
  <c r="J38"/>
  <c r="I38"/>
  <c r="C37"/>
  <c r="D37"/>
  <c r="E37"/>
  <c r="F37"/>
  <c r="G37"/>
  <c r="J37"/>
  <c r="I37"/>
  <c r="C3"/>
  <c r="C12"/>
  <c r="D12"/>
  <c r="E12"/>
  <c r="F12"/>
  <c r="G12"/>
  <c r="I12"/>
  <c r="J12"/>
  <c r="C13"/>
  <c r="D13"/>
  <c r="E13"/>
  <c r="F13"/>
  <c r="G13"/>
  <c r="I13"/>
  <c r="J13"/>
  <c r="C14"/>
  <c r="D14"/>
  <c r="E14"/>
  <c r="F14"/>
  <c r="G14"/>
  <c r="I14"/>
  <c r="J14"/>
  <c r="C15"/>
  <c r="D15"/>
  <c r="E15"/>
  <c r="F15"/>
  <c r="G15"/>
  <c r="I15"/>
  <c r="J15"/>
  <c r="C16"/>
  <c r="D16"/>
  <c r="E16"/>
  <c r="F16"/>
  <c r="G16"/>
  <c r="I16"/>
  <c r="J16"/>
  <c r="C17"/>
  <c r="D17"/>
  <c r="E17"/>
  <c r="F17"/>
  <c r="G17"/>
  <c r="I17"/>
  <c r="J17"/>
  <c r="C18"/>
  <c r="D18"/>
  <c r="E18"/>
  <c r="F18"/>
  <c r="G18"/>
  <c r="I18"/>
  <c r="J18"/>
  <c r="C19"/>
  <c r="D19"/>
  <c r="E19"/>
  <c r="F19"/>
  <c r="G19"/>
  <c r="I19"/>
  <c r="J19"/>
  <c r="C20"/>
  <c r="D20"/>
  <c r="E20"/>
  <c r="F20"/>
  <c r="G20"/>
  <c r="I20"/>
  <c r="J20"/>
  <c r="C21"/>
  <c r="D21"/>
  <c r="E21"/>
  <c r="F21"/>
  <c r="G21"/>
  <c r="I21"/>
  <c r="J21"/>
  <c r="C22"/>
  <c r="D22"/>
  <c r="E22"/>
  <c r="F22"/>
  <c r="G22"/>
  <c r="I22"/>
  <c r="J22"/>
  <c r="C23"/>
  <c r="D23"/>
  <c r="E23"/>
  <c r="F23"/>
  <c r="G23"/>
  <c r="I23"/>
  <c r="J23"/>
  <c r="C24"/>
  <c r="D24"/>
  <c r="E24"/>
  <c r="F24"/>
  <c r="G24"/>
  <c r="I24"/>
  <c r="J24"/>
  <c r="C25"/>
  <c r="D25"/>
  <c r="E25"/>
  <c r="F25"/>
  <c r="G25"/>
  <c r="I25"/>
  <c r="J25"/>
  <c r="C26"/>
  <c r="D26"/>
  <c r="E26"/>
  <c r="F26"/>
  <c r="G26"/>
  <c r="I26"/>
  <c r="J26"/>
  <c r="C27"/>
  <c r="D27"/>
  <c r="E27"/>
  <c r="F27"/>
  <c r="G27"/>
  <c r="I27"/>
  <c r="J27"/>
  <c r="C28"/>
  <c r="D28"/>
  <c r="E28"/>
  <c r="F28"/>
  <c r="G28"/>
  <c r="I28"/>
  <c r="J28"/>
  <c r="C29"/>
  <c r="D29"/>
  <c r="E29"/>
  <c r="F29"/>
  <c r="G29"/>
  <c r="I29"/>
  <c r="J29"/>
  <c r="C30"/>
  <c r="D30"/>
  <c r="E30"/>
  <c r="F30"/>
  <c r="G30"/>
  <c r="I30"/>
  <c r="J30"/>
  <c r="C31"/>
  <c r="D31"/>
  <c r="E31"/>
  <c r="F31"/>
  <c r="G31"/>
  <c r="I31"/>
  <c r="J31"/>
  <c r="C32"/>
  <c r="D32"/>
  <c r="E32"/>
  <c r="F32"/>
  <c r="G32"/>
  <c r="I32"/>
  <c r="J32"/>
  <c r="C33"/>
  <c r="D33"/>
  <c r="E33"/>
  <c r="F33"/>
  <c r="G33"/>
  <c r="I33"/>
  <c r="J33"/>
  <c r="C34"/>
  <c r="D34"/>
  <c r="E34"/>
  <c r="F34"/>
  <c r="G34"/>
  <c r="I34"/>
  <c r="J34"/>
  <c r="C35"/>
  <c r="D35"/>
  <c r="E35"/>
  <c r="F35"/>
  <c r="G35"/>
  <c r="I35"/>
  <c r="J35"/>
  <c r="C36"/>
  <c r="D36"/>
  <c r="E36"/>
  <c r="F36"/>
  <c r="G36"/>
  <c r="I36"/>
  <c r="J36"/>
  <c r="C3" i="35"/>
  <c r="G3"/>
  <c r="D11"/>
  <c r="E11"/>
  <c r="F11"/>
  <c r="G11"/>
  <c r="H11"/>
  <c r="I11"/>
  <c r="J11"/>
  <c r="K11"/>
  <c r="O11"/>
  <c r="D12"/>
  <c r="E12"/>
  <c r="F12"/>
  <c r="G12"/>
  <c r="H12"/>
  <c r="I12"/>
  <c r="J12"/>
  <c r="K12"/>
  <c r="O12"/>
  <c r="D13"/>
  <c r="E13"/>
  <c r="F13"/>
  <c r="G13"/>
  <c r="H13"/>
  <c r="I13"/>
  <c r="J13"/>
  <c r="K13"/>
  <c r="O13"/>
  <c r="D14"/>
  <c r="E14"/>
  <c r="F14"/>
  <c r="G14"/>
  <c r="H14"/>
  <c r="I14"/>
  <c r="J14"/>
  <c r="K14"/>
  <c r="O14"/>
  <c r="D15"/>
  <c r="E15"/>
  <c r="F15"/>
  <c r="G15"/>
  <c r="H15"/>
  <c r="I15"/>
  <c r="J15"/>
  <c r="K15"/>
  <c r="O15"/>
  <c r="D16"/>
  <c r="E16"/>
  <c r="F16"/>
  <c r="G16"/>
  <c r="H16"/>
  <c r="I16"/>
  <c r="J16"/>
  <c r="K16"/>
  <c r="O16"/>
  <c r="D17"/>
  <c r="E17"/>
  <c r="F17"/>
  <c r="G17"/>
  <c r="H17"/>
  <c r="I17"/>
  <c r="J17"/>
  <c r="K17"/>
  <c r="O17"/>
  <c r="D18"/>
  <c r="E18"/>
  <c r="F18"/>
  <c r="G18"/>
  <c r="H18"/>
  <c r="I18"/>
  <c r="J18"/>
  <c r="K18"/>
  <c r="O18"/>
  <c r="D19"/>
  <c r="E19"/>
  <c r="F19"/>
  <c r="G19"/>
  <c r="H19"/>
  <c r="I19"/>
  <c r="J19"/>
  <c r="K19"/>
  <c r="O19"/>
  <c r="D20"/>
  <c r="E20"/>
  <c r="F20"/>
  <c r="G20"/>
  <c r="H20"/>
  <c r="I20"/>
  <c r="J20"/>
  <c r="K20"/>
  <c r="O20"/>
  <c r="D21"/>
  <c r="E21"/>
  <c r="F21"/>
  <c r="G21"/>
  <c r="H21"/>
  <c r="I21"/>
  <c r="J21"/>
  <c r="K21"/>
  <c r="O21"/>
  <c r="D22"/>
  <c r="E22"/>
  <c r="F22"/>
  <c r="G22"/>
  <c r="H22"/>
  <c r="I22"/>
  <c r="J22"/>
  <c r="K22"/>
  <c r="O22"/>
  <c r="D23"/>
  <c r="E23"/>
  <c r="F23"/>
  <c r="G23"/>
  <c r="H23"/>
  <c r="I23"/>
  <c r="J23"/>
  <c r="K23"/>
  <c r="O23"/>
  <c r="D24"/>
  <c r="E24"/>
  <c r="F24"/>
  <c r="G24"/>
  <c r="H24"/>
  <c r="I24"/>
  <c r="J24"/>
  <c r="K24"/>
  <c r="O24"/>
  <c r="D25"/>
  <c r="E25"/>
  <c r="F25"/>
  <c r="G25"/>
  <c r="H25"/>
  <c r="I25"/>
  <c r="J25"/>
  <c r="K25"/>
  <c r="O25"/>
  <c r="D26"/>
  <c r="E26"/>
  <c r="F26"/>
  <c r="G26"/>
  <c r="H26"/>
  <c r="I26"/>
  <c r="J26"/>
  <c r="K26"/>
  <c r="O26"/>
  <c r="D27"/>
  <c r="E27"/>
  <c r="F27"/>
  <c r="G27"/>
  <c r="H27"/>
  <c r="I27"/>
  <c r="J27"/>
  <c r="K27"/>
  <c r="O27"/>
  <c r="D28"/>
  <c r="E28"/>
  <c r="F28"/>
  <c r="G28"/>
  <c r="H28"/>
  <c r="I28"/>
  <c r="J28"/>
  <c r="K28"/>
  <c r="O28"/>
  <c r="D29"/>
  <c r="E29"/>
  <c r="F29"/>
  <c r="G29"/>
  <c r="H29"/>
  <c r="I29"/>
  <c r="J29"/>
  <c r="K29"/>
  <c r="O29"/>
  <c r="D30"/>
  <c r="E30"/>
  <c r="F30"/>
  <c r="G30"/>
  <c r="H30"/>
  <c r="I30"/>
  <c r="J30"/>
  <c r="K30"/>
  <c r="O30"/>
  <c r="D31"/>
  <c r="E31"/>
  <c r="F31"/>
  <c r="G31"/>
  <c r="H31"/>
  <c r="I31"/>
  <c r="J31"/>
  <c r="K31"/>
  <c r="O31"/>
  <c r="D32"/>
  <c r="E32"/>
  <c r="F32"/>
  <c r="G32"/>
  <c r="H32"/>
  <c r="I32"/>
  <c r="J32"/>
  <c r="K32"/>
  <c r="O32"/>
  <c r="D33"/>
  <c r="E33"/>
  <c r="F33"/>
  <c r="G33"/>
  <c r="H33"/>
  <c r="I33"/>
  <c r="J33"/>
  <c r="K33"/>
  <c r="O33"/>
  <c r="D34"/>
  <c r="E34"/>
  <c r="F34"/>
  <c r="G34"/>
  <c r="H34"/>
  <c r="I34"/>
  <c r="J34"/>
  <c r="K34"/>
  <c r="O34"/>
  <c r="D35"/>
  <c r="E35"/>
  <c r="F35"/>
  <c r="G35"/>
  <c r="H35"/>
  <c r="I35"/>
  <c r="J35"/>
  <c r="K35"/>
  <c r="O35"/>
  <c r="D36"/>
  <c r="D37"/>
  <c r="L36"/>
  <c r="M36"/>
  <c r="L37"/>
  <c r="L38"/>
  <c r="M39"/>
  <c r="N39"/>
  <c r="J150" i="34"/>
  <c r="B3"/>
  <c r="D150"/>
  <c r="H150"/>
  <c r="K150"/>
  <c r="O150"/>
  <c r="M150"/>
  <c r="N150"/>
  <c r="P150"/>
  <c r="Q150"/>
  <c r="L150"/>
  <c r="I150"/>
  <c r="E150"/>
  <c r="C150"/>
  <c r="J149"/>
  <c r="D149"/>
  <c r="H149"/>
  <c r="K149"/>
  <c r="O149"/>
  <c r="M149"/>
  <c r="N149"/>
  <c r="P149"/>
  <c r="Q149"/>
  <c r="L149"/>
  <c r="I149"/>
  <c r="E149"/>
  <c r="C149"/>
  <c r="J148"/>
  <c r="D148"/>
  <c r="H148"/>
  <c r="K148"/>
  <c r="O148"/>
  <c r="M148"/>
  <c r="N148"/>
  <c r="P148"/>
  <c r="Q148"/>
  <c r="L148"/>
  <c r="I148"/>
  <c r="E148"/>
  <c r="C148"/>
  <c r="J147"/>
  <c r="D147"/>
  <c r="H147"/>
  <c r="K147"/>
  <c r="O147"/>
  <c r="M147"/>
  <c r="N147"/>
  <c r="P147"/>
  <c r="Q147"/>
  <c r="L147"/>
  <c r="I147"/>
  <c r="E147"/>
  <c r="C147"/>
  <c r="J146"/>
  <c r="D146"/>
  <c r="H146"/>
  <c r="K146"/>
  <c r="O146"/>
  <c r="M146"/>
  <c r="N146"/>
  <c r="P146"/>
  <c r="Q146"/>
  <c r="L146"/>
  <c r="I146"/>
  <c r="E146"/>
  <c r="C146"/>
  <c r="J145"/>
  <c r="D145"/>
  <c r="H145"/>
  <c r="K145"/>
  <c r="O145"/>
  <c r="M145"/>
  <c r="N145"/>
  <c r="P145"/>
  <c r="Q145"/>
  <c r="L145"/>
  <c r="I145"/>
  <c r="E145"/>
  <c r="C145"/>
  <c r="J144"/>
  <c r="D144"/>
  <c r="H144"/>
  <c r="K144"/>
  <c r="O144"/>
  <c r="M144"/>
  <c r="N144"/>
  <c r="P144"/>
  <c r="Q144"/>
  <c r="L144"/>
  <c r="I144"/>
  <c r="E144"/>
  <c r="C144"/>
  <c r="J143"/>
  <c r="D143"/>
  <c r="H143"/>
  <c r="K143"/>
  <c r="O143"/>
  <c r="M143"/>
  <c r="N143"/>
  <c r="P143"/>
  <c r="Q143"/>
  <c r="L143"/>
  <c r="I143"/>
  <c r="E143"/>
  <c r="C143"/>
  <c r="J142"/>
  <c r="D142"/>
  <c r="H142"/>
  <c r="K142"/>
  <c r="O142"/>
  <c r="M142"/>
  <c r="N142"/>
  <c r="P142"/>
  <c r="Q142"/>
  <c r="L142"/>
  <c r="I142"/>
  <c r="E142"/>
  <c r="C142"/>
  <c r="J141"/>
  <c r="D141"/>
  <c r="H141"/>
  <c r="K141"/>
  <c r="O141"/>
  <c r="M141"/>
  <c r="N141"/>
  <c r="P141"/>
  <c r="Q141"/>
  <c r="L141"/>
  <c r="I141"/>
  <c r="E141"/>
  <c r="C141"/>
  <c r="J140"/>
  <c r="D140"/>
  <c r="H140"/>
  <c r="K140"/>
  <c r="O140"/>
  <c r="M140"/>
  <c r="N140"/>
  <c r="P140"/>
  <c r="Q140"/>
  <c r="L140"/>
  <c r="I140"/>
  <c r="E140"/>
  <c r="C140"/>
  <c r="J139"/>
  <c r="D139"/>
  <c r="H139"/>
  <c r="K139"/>
  <c r="O139"/>
  <c r="M139"/>
  <c r="N139"/>
  <c r="P139"/>
  <c r="Q139"/>
  <c r="L139"/>
  <c r="I139"/>
  <c r="E139"/>
  <c r="C139"/>
  <c r="J138"/>
  <c r="D138"/>
  <c r="H138"/>
  <c r="K138"/>
  <c r="O138"/>
  <c r="M138"/>
  <c r="N138"/>
  <c r="P138"/>
  <c r="Q138"/>
  <c r="L138"/>
  <c r="I138"/>
  <c r="E138"/>
  <c r="C138"/>
  <c r="J137"/>
  <c r="D137"/>
  <c r="H137"/>
  <c r="K137"/>
  <c r="O137"/>
  <c r="M137"/>
  <c r="N137"/>
  <c r="P137"/>
  <c r="Q137"/>
  <c r="L137"/>
  <c r="I137"/>
  <c r="E137"/>
  <c r="C137"/>
  <c r="J136"/>
  <c r="D136"/>
  <c r="H136"/>
  <c r="K136"/>
  <c r="O136"/>
  <c r="M136"/>
  <c r="N136"/>
  <c r="P136"/>
  <c r="Q136"/>
  <c r="L136"/>
  <c r="I136"/>
  <c r="E136"/>
  <c r="C136"/>
  <c r="J135"/>
  <c r="D135"/>
  <c r="H135"/>
  <c r="K135"/>
  <c r="O135"/>
  <c r="M135"/>
  <c r="N135"/>
  <c r="P135"/>
  <c r="Q135"/>
  <c r="L135"/>
  <c r="I135"/>
  <c r="E135"/>
  <c r="C135"/>
  <c r="J134"/>
  <c r="D134"/>
  <c r="H134"/>
  <c r="K134"/>
  <c r="O134"/>
  <c r="M134"/>
  <c r="N134"/>
  <c r="P134"/>
  <c r="Q134"/>
  <c r="L134"/>
  <c r="I134"/>
  <c r="E134"/>
  <c r="C134"/>
  <c r="J133"/>
  <c r="D133"/>
  <c r="H133"/>
  <c r="K133"/>
  <c r="O133"/>
  <c r="M133"/>
  <c r="N133"/>
  <c r="P133"/>
  <c r="Q133"/>
  <c r="L133"/>
  <c r="I133"/>
  <c r="E133"/>
  <c r="C133"/>
  <c r="J132"/>
  <c r="D132"/>
  <c r="H132"/>
  <c r="K132"/>
  <c r="O132"/>
  <c r="M132"/>
  <c r="N132"/>
  <c r="P132"/>
  <c r="Q132"/>
  <c r="L132"/>
  <c r="I132"/>
  <c r="E132"/>
  <c r="C132"/>
  <c r="J131"/>
  <c r="D131"/>
  <c r="H131"/>
  <c r="K131"/>
  <c r="O131"/>
  <c r="M131"/>
  <c r="N131"/>
  <c r="P131"/>
  <c r="Q131"/>
  <c r="L131"/>
  <c r="I131"/>
  <c r="E131"/>
  <c r="C131"/>
  <c r="J130"/>
  <c r="D130"/>
  <c r="H130"/>
  <c r="K130"/>
  <c r="O130"/>
  <c r="M130"/>
  <c r="N130"/>
  <c r="P130"/>
  <c r="Q130"/>
  <c r="L130"/>
  <c r="I130"/>
  <c r="E130"/>
  <c r="C130"/>
  <c r="J129"/>
  <c r="D129"/>
  <c r="H129"/>
  <c r="K129"/>
  <c r="O129"/>
  <c r="M129"/>
  <c r="N129"/>
  <c r="P129"/>
  <c r="Q129"/>
  <c r="L129"/>
  <c r="I129"/>
  <c r="E129"/>
  <c r="C129"/>
  <c r="J128"/>
  <c r="D128"/>
  <c r="H128"/>
  <c r="K128"/>
  <c r="O128"/>
  <c r="M128"/>
  <c r="N128"/>
  <c r="P128"/>
  <c r="Q128"/>
  <c r="L128"/>
  <c r="I128"/>
  <c r="E128"/>
  <c r="C128"/>
  <c r="J127"/>
  <c r="D127"/>
  <c r="H127"/>
  <c r="K127"/>
  <c r="O127"/>
  <c r="M127"/>
  <c r="N127"/>
  <c r="P127"/>
  <c r="Q127"/>
  <c r="L127"/>
  <c r="I127"/>
  <c r="E127"/>
  <c r="C127"/>
  <c r="J126"/>
  <c r="D126"/>
  <c r="H126"/>
  <c r="K126"/>
  <c r="O126"/>
  <c r="M126"/>
  <c r="N126"/>
  <c r="P126"/>
  <c r="Q126"/>
  <c r="L126"/>
  <c r="I126"/>
  <c r="E126"/>
  <c r="C126"/>
  <c r="J125"/>
  <c r="D125"/>
  <c r="H125"/>
  <c r="K125"/>
  <c r="O125"/>
  <c r="M125"/>
  <c r="N125"/>
  <c r="P125"/>
  <c r="Q125"/>
  <c r="L125"/>
  <c r="I125"/>
  <c r="E125"/>
  <c r="C125"/>
  <c r="J124"/>
  <c r="D124"/>
  <c r="H124"/>
  <c r="K124"/>
  <c r="O124"/>
  <c r="M124"/>
  <c r="N124"/>
  <c r="P124"/>
  <c r="Q124"/>
  <c r="L124"/>
  <c r="I124"/>
  <c r="E124"/>
  <c r="C124"/>
  <c r="J123"/>
  <c r="D123"/>
  <c r="H123"/>
  <c r="K123"/>
  <c r="O123"/>
  <c r="M123"/>
  <c r="N123"/>
  <c r="P123"/>
  <c r="Q123"/>
  <c r="L123"/>
  <c r="I123"/>
  <c r="E123"/>
  <c r="C123"/>
  <c r="J122"/>
  <c r="D122"/>
  <c r="H122"/>
  <c r="K122"/>
  <c r="O122"/>
  <c r="M122"/>
  <c r="N122"/>
  <c r="P122"/>
  <c r="Q122"/>
  <c r="L122"/>
  <c r="I122"/>
  <c r="E122"/>
  <c r="C122"/>
  <c r="J121"/>
  <c r="D121"/>
  <c r="H121"/>
  <c r="K121"/>
  <c r="O121"/>
  <c r="M121"/>
  <c r="N121"/>
  <c r="P121"/>
  <c r="Q121"/>
  <c r="L121"/>
  <c r="I121"/>
  <c r="E121"/>
  <c r="C121"/>
  <c r="J120"/>
  <c r="D120"/>
  <c r="H120"/>
  <c r="K120"/>
  <c r="O120"/>
  <c r="M120"/>
  <c r="N120"/>
  <c r="P120"/>
  <c r="Q120"/>
  <c r="L120"/>
  <c r="I120"/>
  <c r="E120"/>
  <c r="C120"/>
  <c r="J119"/>
  <c r="D119"/>
  <c r="H119"/>
  <c r="K119"/>
  <c r="O119"/>
  <c r="M119"/>
  <c r="N119"/>
  <c r="P119"/>
  <c r="Q119"/>
  <c r="L119"/>
  <c r="I119"/>
  <c r="E119"/>
  <c r="C119"/>
  <c r="J118"/>
  <c r="D118"/>
  <c r="H118"/>
  <c r="K118"/>
  <c r="O118"/>
  <c r="M118"/>
  <c r="N118"/>
  <c r="P118"/>
  <c r="Q118"/>
  <c r="L118"/>
  <c r="I118"/>
  <c r="E118"/>
  <c r="C118"/>
  <c r="J117"/>
  <c r="D117"/>
  <c r="H117"/>
  <c r="K117"/>
  <c r="O117"/>
  <c r="M117"/>
  <c r="N117"/>
  <c r="P117"/>
  <c r="Q117"/>
  <c r="L117"/>
  <c r="I117"/>
  <c r="E117"/>
  <c r="C117"/>
  <c r="J116"/>
  <c r="D116"/>
  <c r="H116"/>
  <c r="K116"/>
  <c r="O116"/>
  <c r="M116"/>
  <c r="N116"/>
  <c r="P116"/>
  <c r="Q116"/>
  <c r="L116"/>
  <c r="I116"/>
  <c r="E116"/>
  <c r="C116"/>
  <c r="J115"/>
  <c r="D115"/>
  <c r="H115"/>
  <c r="K115"/>
  <c r="O115"/>
  <c r="M115"/>
  <c r="N115"/>
  <c r="P115"/>
  <c r="Q115"/>
  <c r="L115"/>
  <c r="I115"/>
  <c r="E115"/>
  <c r="C115"/>
  <c r="J114"/>
  <c r="D114"/>
  <c r="H114"/>
  <c r="K114"/>
  <c r="O114"/>
  <c r="M114"/>
  <c r="N114"/>
  <c r="P114"/>
  <c r="Q114"/>
  <c r="L114"/>
  <c r="I114"/>
  <c r="E114"/>
  <c r="C114"/>
  <c r="J113"/>
  <c r="D113"/>
  <c r="H113"/>
  <c r="K113"/>
  <c r="O113"/>
  <c r="M113"/>
  <c r="N113"/>
  <c r="P113"/>
  <c r="Q113"/>
  <c r="L113"/>
  <c r="I113"/>
  <c r="E113"/>
  <c r="C113"/>
  <c r="J112"/>
  <c r="D112"/>
  <c r="H112"/>
  <c r="K112"/>
  <c r="O112"/>
  <c r="M112"/>
  <c r="N112"/>
  <c r="P112"/>
  <c r="Q112"/>
  <c r="L112"/>
  <c r="I112"/>
  <c r="E112"/>
  <c r="C112"/>
  <c r="J111"/>
  <c r="D111"/>
  <c r="H111"/>
  <c r="K111"/>
  <c r="O111"/>
  <c r="M111"/>
  <c r="N111"/>
  <c r="P111"/>
  <c r="Q111"/>
  <c r="L111"/>
  <c r="I111"/>
  <c r="E111"/>
  <c r="C111"/>
  <c r="J110"/>
  <c r="D110"/>
  <c r="H110"/>
  <c r="K110"/>
  <c r="O110"/>
  <c r="M110"/>
  <c r="N110"/>
  <c r="P110"/>
  <c r="Q110"/>
  <c r="L110"/>
  <c r="I110"/>
  <c r="E110"/>
  <c r="C110"/>
  <c r="J109"/>
  <c r="D109"/>
  <c r="H109"/>
  <c r="K109"/>
  <c r="O109"/>
  <c r="M109"/>
  <c r="N109"/>
  <c r="P109"/>
  <c r="Q109"/>
  <c r="L109"/>
  <c r="I109"/>
  <c r="E109"/>
  <c r="C109"/>
  <c r="J108"/>
  <c r="D108"/>
  <c r="H108"/>
  <c r="K108"/>
  <c r="O108"/>
  <c r="M108"/>
  <c r="N108"/>
  <c r="P108"/>
  <c r="Q108"/>
  <c r="L108"/>
  <c r="I108"/>
  <c r="E108"/>
  <c r="C108"/>
  <c r="J107"/>
  <c r="D107"/>
  <c r="H107"/>
  <c r="K107"/>
  <c r="O107"/>
  <c r="M107"/>
  <c r="N107"/>
  <c r="P107"/>
  <c r="Q107"/>
  <c r="L107"/>
  <c r="I107"/>
  <c r="E107"/>
  <c r="C107"/>
  <c r="J106"/>
  <c r="D106"/>
  <c r="H106"/>
  <c r="K106"/>
  <c r="O106"/>
  <c r="M106"/>
  <c r="N106"/>
  <c r="P106"/>
  <c r="Q106"/>
  <c r="L106"/>
  <c r="I106"/>
  <c r="E106"/>
  <c r="C106"/>
  <c r="J105"/>
  <c r="D105"/>
  <c r="H105"/>
  <c r="K105"/>
  <c r="O105"/>
  <c r="M105"/>
  <c r="N105"/>
  <c r="P105"/>
  <c r="Q105"/>
  <c r="L105"/>
  <c r="I105"/>
  <c r="E105"/>
  <c r="C105"/>
  <c r="J104"/>
  <c r="D104"/>
  <c r="H104"/>
  <c r="K104"/>
  <c r="O104"/>
  <c r="M104"/>
  <c r="N104"/>
  <c r="P104"/>
  <c r="Q104"/>
  <c r="L104"/>
  <c r="I104"/>
  <c r="E104"/>
  <c r="C104"/>
  <c r="J103"/>
  <c r="D103"/>
  <c r="H103"/>
  <c r="K103"/>
  <c r="O103"/>
  <c r="M103"/>
  <c r="N103"/>
  <c r="P103"/>
  <c r="Q103"/>
  <c r="L103"/>
  <c r="I103"/>
  <c r="E103"/>
  <c r="C103"/>
  <c r="J102"/>
  <c r="D102"/>
  <c r="H102"/>
  <c r="K102"/>
  <c r="O102"/>
  <c r="M102"/>
  <c r="N102"/>
  <c r="P102"/>
  <c r="Q102"/>
  <c r="L102"/>
  <c r="I102"/>
  <c r="E102"/>
  <c r="C102"/>
  <c r="J101"/>
  <c r="D101"/>
  <c r="H101"/>
  <c r="K101"/>
  <c r="O101"/>
  <c r="M101"/>
  <c r="N101"/>
  <c r="P101"/>
  <c r="Q101"/>
  <c r="L101"/>
  <c r="I101"/>
  <c r="E101"/>
  <c r="C101"/>
  <c r="J100"/>
  <c r="D100"/>
  <c r="H100"/>
  <c r="K100"/>
  <c r="O100"/>
  <c r="M100"/>
  <c r="N100"/>
  <c r="P100"/>
  <c r="Q100"/>
  <c r="L100"/>
  <c r="I100"/>
  <c r="E100"/>
  <c r="C100"/>
  <c r="J99"/>
  <c r="D99"/>
  <c r="H99"/>
  <c r="K99"/>
  <c r="O99"/>
  <c r="M99"/>
  <c r="N99"/>
  <c r="P99"/>
  <c r="Q99"/>
  <c r="L99"/>
  <c r="I99"/>
  <c r="E99"/>
  <c r="C99"/>
  <c r="J98"/>
  <c r="D98"/>
  <c r="H98"/>
  <c r="K98"/>
  <c r="O98"/>
  <c r="M98"/>
  <c r="N98"/>
  <c r="P98"/>
  <c r="Q98"/>
  <c r="L98"/>
  <c r="I98"/>
  <c r="E98"/>
  <c r="C98"/>
  <c r="J97"/>
  <c r="D97"/>
  <c r="H97"/>
  <c r="K97"/>
  <c r="O97"/>
  <c r="M97"/>
  <c r="N97"/>
  <c r="P97"/>
  <c r="Q97"/>
  <c r="L97"/>
  <c r="I97"/>
  <c r="E97"/>
  <c r="C97"/>
  <c r="J96"/>
  <c r="D96"/>
  <c r="H96"/>
  <c r="K96"/>
  <c r="O96"/>
  <c r="M96"/>
  <c r="N96"/>
  <c r="P96"/>
  <c r="Q96"/>
  <c r="L96"/>
  <c r="I96"/>
  <c r="E96"/>
  <c r="C96"/>
  <c r="J95"/>
  <c r="D95"/>
  <c r="H95"/>
  <c r="K95"/>
  <c r="O95"/>
  <c r="M95"/>
  <c r="N95"/>
  <c r="P95"/>
  <c r="Q95"/>
  <c r="L95"/>
  <c r="I95"/>
  <c r="E95"/>
  <c r="C95"/>
  <c r="J94"/>
  <c r="D94"/>
  <c r="H94"/>
  <c r="K94"/>
  <c r="O94"/>
  <c r="M94"/>
  <c r="N94"/>
  <c r="P94"/>
  <c r="Q94"/>
  <c r="L94"/>
  <c r="I94"/>
  <c r="E94"/>
  <c r="C94"/>
  <c r="J93"/>
  <c r="D93"/>
  <c r="H93"/>
  <c r="K93"/>
  <c r="O93"/>
  <c r="M93"/>
  <c r="N93"/>
  <c r="P93"/>
  <c r="Q93"/>
  <c r="L93"/>
  <c r="I93"/>
  <c r="E93"/>
  <c r="C93"/>
  <c r="J92"/>
  <c r="D92"/>
  <c r="H92"/>
  <c r="K92"/>
  <c r="O92"/>
  <c r="M92"/>
  <c r="N92"/>
  <c r="P92"/>
  <c r="Q92"/>
  <c r="L92"/>
  <c r="I92"/>
  <c r="E92"/>
  <c r="C92"/>
  <c r="J91"/>
  <c r="D91"/>
  <c r="H91"/>
  <c r="K91"/>
  <c r="O91"/>
  <c r="M91"/>
  <c r="N91"/>
  <c r="P91"/>
  <c r="Q91"/>
  <c r="L91"/>
  <c r="I91"/>
  <c r="E91"/>
  <c r="C91"/>
  <c r="J90"/>
  <c r="D90"/>
  <c r="H90"/>
  <c r="K90"/>
  <c r="O90"/>
  <c r="M90"/>
  <c r="N90"/>
  <c r="P90"/>
  <c r="Q90"/>
  <c r="L90"/>
  <c r="I90"/>
  <c r="E90"/>
  <c r="C90"/>
  <c r="J89"/>
  <c r="D89"/>
  <c r="H89"/>
  <c r="K89"/>
  <c r="O89"/>
  <c r="M89"/>
  <c r="N89"/>
  <c r="P89"/>
  <c r="Q89"/>
  <c r="L89"/>
  <c r="I89"/>
  <c r="E89"/>
  <c r="C89"/>
  <c r="J88"/>
  <c r="D88"/>
  <c r="H88"/>
  <c r="K88"/>
  <c r="O88"/>
  <c r="M88"/>
  <c r="N88"/>
  <c r="P88"/>
  <c r="Q88"/>
  <c r="L88"/>
  <c r="I88"/>
  <c r="E88"/>
  <c r="C88"/>
  <c r="J87"/>
  <c r="D87"/>
  <c r="H87"/>
  <c r="K87"/>
  <c r="O87"/>
  <c r="M87"/>
  <c r="N87"/>
  <c r="P87"/>
  <c r="Q87"/>
  <c r="L87"/>
  <c r="I87"/>
  <c r="E87"/>
  <c r="C87"/>
  <c r="J86"/>
  <c r="D86"/>
  <c r="H86"/>
  <c r="K86"/>
  <c r="O86"/>
  <c r="M86"/>
  <c r="N86"/>
  <c r="P86"/>
  <c r="Q86"/>
  <c r="L86"/>
  <c r="I86"/>
  <c r="E86"/>
  <c r="C86"/>
  <c r="J85"/>
  <c r="D85"/>
  <c r="H85"/>
  <c r="K85"/>
  <c r="O85"/>
  <c r="M85"/>
  <c r="N85"/>
  <c r="P85"/>
  <c r="Q85"/>
  <c r="L85"/>
  <c r="I85"/>
  <c r="E85"/>
  <c r="C85"/>
  <c r="J84"/>
  <c r="D84"/>
  <c r="H84"/>
  <c r="K84"/>
  <c r="O84"/>
  <c r="M84"/>
  <c r="N84"/>
  <c r="P84"/>
  <c r="Q84"/>
  <c r="L84"/>
  <c r="I84"/>
  <c r="E84"/>
  <c r="C84"/>
  <c r="J83"/>
  <c r="D83"/>
  <c r="H83"/>
  <c r="K83"/>
  <c r="O83"/>
  <c r="M83"/>
  <c r="N83"/>
  <c r="P83"/>
  <c r="Q83"/>
  <c r="L83"/>
  <c r="I83"/>
  <c r="E83"/>
  <c r="C83"/>
  <c r="J82"/>
  <c r="D82"/>
  <c r="H82"/>
  <c r="K82"/>
  <c r="O82"/>
  <c r="M82"/>
  <c r="N82"/>
  <c r="P82"/>
  <c r="Q82"/>
  <c r="L82"/>
  <c r="I82"/>
  <c r="E82"/>
  <c r="C82"/>
  <c r="J81"/>
  <c r="D81"/>
  <c r="H81"/>
  <c r="K81"/>
  <c r="O81"/>
  <c r="M81"/>
  <c r="N81"/>
  <c r="P81"/>
  <c r="Q81"/>
  <c r="L81"/>
  <c r="I81"/>
  <c r="E81"/>
  <c r="C81"/>
  <c r="J80"/>
  <c r="D80"/>
  <c r="H80"/>
  <c r="K80"/>
  <c r="O80"/>
  <c r="M80"/>
  <c r="N80"/>
  <c r="P80"/>
  <c r="Q80"/>
  <c r="L80"/>
  <c r="I80"/>
  <c r="E80"/>
  <c r="C80"/>
  <c r="J79"/>
  <c r="D79"/>
  <c r="H79"/>
  <c r="K79"/>
  <c r="O79"/>
  <c r="M79"/>
  <c r="N79"/>
  <c r="P79"/>
  <c r="Q79"/>
  <c r="L79"/>
  <c r="I79"/>
  <c r="E79"/>
  <c r="C79"/>
  <c r="J78"/>
  <c r="D78"/>
  <c r="H78"/>
  <c r="K78"/>
  <c r="O78"/>
  <c r="M78"/>
  <c r="N78"/>
  <c r="P78"/>
  <c r="Q78"/>
  <c r="L78"/>
  <c r="I78"/>
  <c r="E78"/>
  <c r="C78"/>
  <c r="J77"/>
  <c r="D77"/>
  <c r="H77"/>
  <c r="K77"/>
  <c r="O77"/>
  <c r="M77"/>
  <c r="N77"/>
  <c r="P77"/>
  <c r="Q77"/>
  <c r="L77"/>
  <c r="I77"/>
  <c r="E77"/>
  <c r="C77"/>
  <c r="J76"/>
  <c r="D76"/>
  <c r="H76"/>
  <c r="K76"/>
  <c r="O76"/>
  <c r="M76"/>
  <c r="N76"/>
  <c r="P76"/>
  <c r="Q76"/>
  <c r="L76"/>
  <c r="I76"/>
  <c r="E76"/>
  <c r="C76"/>
  <c r="J75"/>
  <c r="D75"/>
  <c r="H75"/>
  <c r="K75"/>
  <c r="O75"/>
  <c r="M75"/>
  <c r="N75"/>
  <c r="P75"/>
  <c r="Q75"/>
  <c r="L75"/>
  <c r="I75"/>
  <c r="E75"/>
  <c r="C75"/>
  <c r="J74"/>
  <c r="D74"/>
  <c r="H74"/>
  <c r="K74"/>
  <c r="O74"/>
  <c r="M74"/>
  <c r="N74"/>
  <c r="P74"/>
  <c r="Q74"/>
  <c r="L74"/>
  <c r="I74"/>
  <c r="E74"/>
  <c r="C74"/>
  <c r="J73"/>
  <c r="D73"/>
  <c r="H73"/>
  <c r="K73"/>
  <c r="O73"/>
  <c r="M73"/>
  <c r="N73"/>
  <c r="P73"/>
  <c r="Q73"/>
  <c r="L73"/>
  <c r="I73"/>
  <c r="E73"/>
  <c r="C73"/>
  <c r="J72"/>
  <c r="D72"/>
  <c r="H72"/>
  <c r="K72"/>
  <c r="O72"/>
  <c r="M72"/>
  <c r="N72"/>
  <c r="P72"/>
  <c r="Q72"/>
  <c r="L72"/>
  <c r="I72"/>
  <c r="E72"/>
  <c r="C72"/>
  <c r="J71"/>
  <c r="D71"/>
  <c r="H71"/>
  <c r="K71"/>
  <c r="O71"/>
  <c r="M71"/>
  <c r="N71"/>
  <c r="P71"/>
  <c r="Q71"/>
  <c r="L71"/>
  <c r="I71"/>
  <c r="E71"/>
  <c r="C71"/>
  <c r="J70"/>
  <c r="D70"/>
  <c r="H70"/>
  <c r="K70"/>
  <c r="O70"/>
  <c r="M70"/>
  <c r="N70"/>
  <c r="P70"/>
  <c r="Q70"/>
  <c r="L70"/>
  <c r="I70"/>
  <c r="E70"/>
  <c r="C70"/>
  <c r="J69"/>
  <c r="D69"/>
  <c r="H69"/>
  <c r="K69"/>
  <c r="O69"/>
  <c r="M69"/>
  <c r="N69"/>
  <c r="P69"/>
  <c r="Q69"/>
  <c r="L69"/>
  <c r="I69"/>
  <c r="E69"/>
  <c r="C69"/>
  <c r="J68"/>
  <c r="D68"/>
  <c r="H68"/>
  <c r="K68"/>
  <c r="O68"/>
  <c r="M68"/>
  <c r="N68"/>
  <c r="P68"/>
  <c r="Q68"/>
  <c r="L68"/>
  <c r="I68"/>
  <c r="E68"/>
  <c r="C68"/>
  <c r="J67"/>
  <c r="D67"/>
  <c r="H67"/>
  <c r="K67"/>
  <c r="O67"/>
  <c r="M67"/>
  <c r="N67"/>
  <c r="P67"/>
  <c r="Q67"/>
  <c r="L67"/>
  <c r="I67"/>
  <c r="E67"/>
  <c r="C67"/>
  <c r="J66"/>
  <c r="D66"/>
  <c r="H66"/>
  <c r="K66"/>
  <c r="O66"/>
  <c r="M66"/>
  <c r="N66"/>
  <c r="P66"/>
  <c r="Q66"/>
  <c r="L66"/>
  <c r="I66"/>
  <c r="E66"/>
  <c r="C66"/>
  <c r="J65"/>
  <c r="D65"/>
  <c r="H65"/>
  <c r="K65"/>
  <c r="O65"/>
  <c r="M65"/>
  <c r="N65"/>
  <c r="P65"/>
  <c r="Q65"/>
  <c r="L65"/>
  <c r="I65"/>
  <c r="E65"/>
  <c r="C65"/>
  <c r="J64"/>
  <c r="D64"/>
  <c r="H64"/>
  <c r="K64"/>
  <c r="O64"/>
  <c r="M64"/>
  <c r="N64"/>
  <c r="P64"/>
  <c r="Q64"/>
  <c r="L64"/>
  <c r="I64"/>
  <c r="E64"/>
  <c r="C64"/>
  <c r="J63"/>
  <c r="D63"/>
  <c r="H63"/>
  <c r="K63"/>
  <c r="O63"/>
  <c r="M63"/>
  <c r="N63"/>
  <c r="P63"/>
  <c r="Q63"/>
  <c r="L63"/>
  <c r="I63"/>
  <c r="E63"/>
  <c r="C63"/>
  <c r="J62"/>
  <c r="D62"/>
  <c r="H62"/>
  <c r="K62"/>
  <c r="O62"/>
  <c r="M62"/>
  <c r="N62"/>
  <c r="P62"/>
  <c r="Q62"/>
  <c r="L62"/>
  <c r="I62"/>
  <c r="E62"/>
  <c r="C62"/>
  <c r="J61"/>
  <c r="D61"/>
  <c r="H61"/>
  <c r="K61"/>
  <c r="O61"/>
  <c r="M61"/>
  <c r="N61"/>
  <c r="P61"/>
  <c r="Q61"/>
  <c r="L61"/>
  <c r="I61"/>
  <c r="E61"/>
  <c r="C61"/>
  <c r="J60"/>
  <c r="D60"/>
  <c r="H60"/>
  <c r="K60"/>
  <c r="O60"/>
  <c r="M60"/>
  <c r="N60"/>
  <c r="P60"/>
  <c r="Q60"/>
  <c r="L60"/>
  <c r="I60"/>
  <c r="E60"/>
  <c r="C60"/>
  <c r="J59"/>
  <c r="D59"/>
  <c r="H59"/>
  <c r="K59"/>
  <c r="O59"/>
  <c r="M59"/>
  <c r="N59"/>
  <c r="P59"/>
  <c r="Q59"/>
  <c r="L59"/>
  <c r="I59"/>
  <c r="E59"/>
  <c r="C59"/>
  <c r="J58"/>
  <c r="D58"/>
  <c r="H58"/>
  <c r="K58"/>
  <c r="O58"/>
  <c r="M58"/>
  <c r="N58"/>
  <c r="P58"/>
  <c r="Q58"/>
  <c r="L58"/>
  <c r="I58"/>
  <c r="E58"/>
  <c r="C58"/>
  <c r="J57"/>
  <c r="D57"/>
  <c r="H57"/>
  <c r="K57"/>
  <c r="O57"/>
  <c r="M57"/>
  <c r="N57"/>
  <c r="P57"/>
  <c r="Q57"/>
  <c r="L57"/>
  <c r="I57"/>
  <c r="E57"/>
  <c r="C57"/>
  <c r="J56"/>
  <c r="D56"/>
  <c r="H56"/>
  <c r="K56"/>
  <c r="O56"/>
  <c r="M56"/>
  <c r="N56"/>
  <c r="P56"/>
  <c r="Q56"/>
  <c r="L56"/>
  <c r="I56"/>
  <c r="E56"/>
  <c r="C56"/>
  <c r="J55"/>
  <c r="D55"/>
  <c r="H55"/>
  <c r="K55"/>
  <c r="O55"/>
  <c r="M55"/>
  <c r="N55"/>
  <c r="P55"/>
  <c r="Q55"/>
  <c r="L55"/>
  <c r="I55"/>
  <c r="E55"/>
  <c r="C55"/>
  <c r="J54"/>
  <c r="D54"/>
  <c r="H54"/>
  <c r="K54"/>
  <c r="O54"/>
  <c r="M54"/>
  <c r="N54"/>
  <c r="P54"/>
  <c r="Q54"/>
  <c r="L54"/>
  <c r="I54"/>
  <c r="E54"/>
  <c r="C54"/>
  <c r="J53"/>
  <c r="D53"/>
  <c r="H53"/>
  <c r="K53"/>
  <c r="O53"/>
  <c r="M53"/>
  <c r="N53"/>
  <c r="P53"/>
  <c r="Q53"/>
  <c r="L53"/>
  <c r="I53"/>
  <c r="E53"/>
  <c r="C53"/>
  <c r="J52"/>
  <c r="D52"/>
  <c r="H52"/>
  <c r="K52"/>
  <c r="O52"/>
  <c r="M52"/>
  <c r="N52"/>
  <c r="P52"/>
  <c r="Q52"/>
  <c r="L52"/>
  <c r="I52"/>
  <c r="E52"/>
  <c r="C52"/>
  <c r="J51"/>
  <c r="D51"/>
  <c r="H51"/>
  <c r="K51"/>
  <c r="O51"/>
  <c r="M51"/>
  <c r="N51"/>
  <c r="P51"/>
  <c r="Q51"/>
  <c r="L51"/>
  <c r="I51"/>
  <c r="E51"/>
  <c r="C51"/>
  <c r="J50"/>
  <c r="D50"/>
  <c r="H50"/>
  <c r="K50"/>
  <c r="O50"/>
  <c r="M50"/>
  <c r="N50"/>
  <c r="P50"/>
  <c r="Q50"/>
  <c r="L50"/>
  <c r="I50"/>
  <c r="E50"/>
  <c r="C50"/>
  <c r="J49"/>
  <c r="D49"/>
  <c r="H49"/>
  <c r="K49"/>
  <c r="O49"/>
  <c r="M49"/>
  <c r="N49"/>
  <c r="P49"/>
  <c r="Q49"/>
  <c r="L49"/>
  <c r="I49"/>
  <c r="E49"/>
  <c r="C49"/>
  <c r="J48"/>
  <c r="D48"/>
  <c r="H48"/>
  <c r="K48"/>
  <c r="O48"/>
  <c r="M48"/>
  <c r="N48"/>
  <c r="P48"/>
  <c r="Q48"/>
  <c r="L48"/>
  <c r="I48"/>
  <c r="E48"/>
  <c r="C48"/>
  <c r="J47"/>
  <c r="D47"/>
  <c r="H47"/>
  <c r="K47"/>
  <c r="O47"/>
  <c r="M47"/>
  <c r="N47"/>
  <c r="P47"/>
  <c r="Q47"/>
  <c r="L47"/>
  <c r="I47"/>
  <c r="E47"/>
  <c r="C47"/>
  <c r="J46"/>
  <c r="D46"/>
  <c r="H46"/>
  <c r="K46"/>
  <c r="O46"/>
  <c r="M46"/>
  <c r="N46"/>
  <c r="P46"/>
  <c r="Q46"/>
  <c r="L46"/>
  <c r="I46"/>
  <c r="E46"/>
  <c r="C46"/>
  <c r="J45"/>
  <c r="D45"/>
  <c r="H45"/>
  <c r="K45"/>
  <c r="O45"/>
  <c r="M45"/>
  <c r="N45"/>
  <c r="P45"/>
  <c r="Q45"/>
  <c r="L45"/>
  <c r="I45"/>
  <c r="E45"/>
  <c r="C45"/>
  <c r="J44"/>
  <c r="D44"/>
  <c r="H44"/>
  <c r="K44"/>
  <c r="O44"/>
  <c r="M44"/>
  <c r="N44"/>
  <c r="P44"/>
  <c r="Q44"/>
  <c r="L44"/>
  <c r="I44"/>
  <c r="E44"/>
  <c r="C44"/>
  <c r="J43"/>
  <c r="D43"/>
  <c r="H43"/>
  <c r="K43"/>
  <c r="O43"/>
  <c r="M43"/>
  <c r="N43"/>
  <c r="P43"/>
  <c r="Q43"/>
  <c r="L43"/>
  <c r="I43"/>
  <c r="E43"/>
  <c r="C43"/>
  <c r="J42"/>
  <c r="D42"/>
  <c r="H42"/>
  <c r="K42"/>
  <c r="O42"/>
  <c r="M42"/>
  <c r="N42"/>
  <c r="P42"/>
  <c r="Q42"/>
  <c r="L42"/>
  <c r="I42"/>
  <c r="E42"/>
  <c r="C42"/>
  <c r="J41"/>
  <c r="D41"/>
  <c r="H41"/>
  <c r="K41"/>
  <c r="O41"/>
  <c r="M41"/>
  <c r="N41"/>
  <c r="P41"/>
  <c r="Q41"/>
  <c r="L41"/>
  <c r="I41"/>
  <c r="E41"/>
  <c r="C41"/>
  <c r="J40"/>
  <c r="D40"/>
  <c r="H40"/>
  <c r="K40"/>
  <c r="O40"/>
  <c r="M40"/>
  <c r="N40"/>
  <c r="P40"/>
  <c r="Q40"/>
  <c r="L40"/>
  <c r="I40"/>
  <c r="E40"/>
  <c r="C40"/>
  <c r="J39"/>
  <c r="D39"/>
  <c r="H39"/>
  <c r="K39"/>
  <c r="O39"/>
  <c r="M39"/>
  <c r="N39"/>
  <c r="P39"/>
  <c r="Q39"/>
  <c r="L39"/>
  <c r="I39"/>
  <c r="E39"/>
  <c r="C39"/>
  <c r="J38"/>
  <c r="D38"/>
  <c r="H38"/>
  <c r="K38"/>
  <c r="O38"/>
  <c r="M38"/>
  <c r="N38"/>
  <c r="P38"/>
  <c r="Q38"/>
  <c r="L38"/>
  <c r="I38"/>
  <c r="E38"/>
  <c r="C38"/>
  <c r="J37"/>
  <c r="D37"/>
  <c r="H37"/>
  <c r="K37"/>
  <c r="O37"/>
  <c r="M37"/>
  <c r="N37"/>
  <c r="P37"/>
  <c r="Q37"/>
  <c r="L37"/>
  <c r="I37"/>
  <c r="E37"/>
  <c r="C37"/>
  <c r="J36"/>
  <c r="D36"/>
  <c r="H36"/>
  <c r="K36"/>
  <c r="O36"/>
  <c r="M36"/>
  <c r="N36"/>
  <c r="P36"/>
  <c r="Q36"/>
  <c r="L36"/>
  <c r="I36"/>
  <c r="E36"/>
  <c r="C36"/>
  <c r="J35"/>
  <c r="D35"/>
  <c r="H35"/>
  <c r="K35"/>
  <c r="O35"/>
  <c r="M35"/>
  <c r="N35"/>
  <c r="P35"/>
  <c r="Q35"/>
  <c r="L35"/>
  <c r="I35"/>
  <c r="E35"/>
  <c r="C35"/>
  <c r="J34"/>
  <c r="D34"/>
  <c r="H34"/>
  <c r="K34"/>
  <c r="O34"/>
  <c r="M34"/>
  <c r="N34"/>
  <c r="P34"/>
  <c r="Q34"/>
  <c r="L34"/>
  <c r="I34"/>
  <c r="E34"/>
  <c r="C34"/>
  <c r="J33"/>
  <c r="D33"/>
  <c r="H33"/>
  <c r="K33"/>
  <c r="O33"/>
  <c r="M33"/>
  <c r="N33"/>
  <c r="P33"/>
  <c r="Q33"/>
  <c r="L33"/>
  <c r="I33"/>
  <c r="E33"/>
  <c r="C33"/>
  <c r="J32"/>
  <c r="D32"/>
  <c r="H32"/>
  <c r="K32"/>
  <c r="O32"/>
  <c r="M32"/>
  <c r="N32"/>
  <c r="P32"/>
  <c r="Q32"/>
  <c r="L32"/>
  <c r="I32"/>
  <c r="E32"/>
  <c r="C32"/>
  <c r="J31"/>
  <c r="D31"/>
  <c r="H31"/>
  <c r="K31"/>
  <c r="O31"/>
  <c r="M31"/>
  <c r="N31"/>
  <c r="P31"/>
  <c r="Q31"/>
  <c r="L31"/>
  <c r="I31"/>
  <c r="E31"/>
  <c r="C31"/>
  <c r="J30"/>
  <c r="D30"/>
  <c r="H30"/>
  <c r="K30"/>
  <c r="O30"/>
  <c r="M30"/>
  <c r="N30"/>
  <c r="P30"/>
  <c r="Q30"/>
  <c r="L30"/>
  <c r="I30"/>
  <c r="E30"/>
  <c r="C30"/>
  <c r="J29"/>
  <c r="D29"/>
  <c r="H29"/>
  <c r="K29"/>
  <c r="O29"/>
  <c r="M29"/>
  <c r="N29"/>
  <c r="P29"/>
  <c r="Q29"/>
  <c r="L29"/>
  <c r="I29"/>
  <c r="E29"/>
  <c r="C29"/>
  <c r="J28"/>
  <c r="D28"/>
  <c r="H28"/>
  <c r="K28"/>
  <c r="O28"/>
  <c r="M28"/>
  <c r="N28"/>
  <c r="P28"/>
  <c r="Q28"/>
  <c r="L28"/>
  <c r="I28"/>
  <c r="E28"/>
  <c r="C28"/>
  <c r="J27"/>
  <c r="D27"/>
  <c r="H27"/>
  <c r="K27"/>
  <c r="O27"/>
  <c r="M27"/>
  <c r="N27"/>
  <c r="P27"/>
  <c r="Q27"/>
  <c r="L27"/>
  <c r="I27"/>
  <c r="E27"/>
  <c r="C27"/>
  <c r="J26"/>
  <c r="D26"/>
  <c r="H26"/>
  <c r="K26"/>
  <c r="O26"/>
  <c r="M26"/>
  <c r="N26"/>
  <c r="P26"/>
  <c r="Q26"/>
  <c r="L26"/>
  <c r="I26"/>
  <c r="E26"/>
  <c r="C26"/>
  <c r="J25"/>
  <c r="D25"/>
  <c r="H25"/>
  <c r="K25"/>
  <c r="O25"/>
  <c r="M25"/>
  <c r="N25"/>
  <c r="P25"/>
  <c r="Q25"/>
  <c r="L25"/>
  <c r="I25"/>
  <c r="E25"/>
  <c r="C25"/>
  <c r="J24"/>
  <c r="D24"/>
  <c r="H24"/>
  <c r="K24"/>
  <c r="O24"/>
  <c r="M24"/>
  <c r="N24"/>
  <c r="P24"/>
  <c r="Q24"/>
  <c r="L24"/>
  <c r="I24"/>
  <c r="E24"/>
  <c r="C24"/>
  <c r="J23"/>
  <c r="D23"/>
  <c r="H23"/>
  <c r="K23"/>
  <c r="O23"/>
  <c r="M23"/>
  <c r="N23"/>
  <c r="P23"/>
  <c r="Q23"/>
  <c r="L23"/>
  <c r="I23"/>
  <c r="E23"/>
  <c r="C23"/>
  <c r="J22"/>
  <c r="D22"/>
  <c r="H22"/>
  <c r="K22"/>
  <c r="O22"/>
  <c r="M22"/>
  <c r="N22"/>
  <c r="P22"/>
  <c r="Q22"/>
  <c r="L22"/>
  <c r="I22"/>
  <c r="E22"/>
  <c r="C22"/>
  <c r="J21"/>
  <c r="D21"/>
  <c r="H21"/>
  <c r="K21"/>
  <c r="O21"/>
  <c r="M21"/>
  <c r="N21"/>
  <c r="P21"/>
  <c r="Q21"/>
  <c r="L21"/>
  <c r="I21"/>
  <c r="E21"/>
  <c r="C21"/>
  <c r="C11"/>
  <c r="D11"/>
  <c r="E11"/>
  <c r="H11"/>
  <c r="I11"/>
  <c r="J11"/>
  <c r="K11"/>
  <c r="L11"/>
  <c r="M11"/>
  <c r="N11"/>
  <c r="O11"/>
  <c r="P11"/>
  <c r="Q11"/>
  <c r="C12"/>
  <c r="D12"/>
  <c r="E12"/>
  <c r="H12"/>
  <c r="I12"/>
  <c r="J12"/>
  <c r="K12"/>
  <c r="L12"/>
  <c r="M12"/>
  <c r="N12"/>
  <c r="O12"/>
  <c r="P12"/>
  <c r="Q12"/>
  <c r="C13"/>
  <c r="D13"/>
  <c r="E13"/>
  <c r="H13"/>
  <c r="I13"/>
  <c r="J13"/>
  <c r="K13"/>
  <c r="L13"/>
  <c r="M13"/>
  <c r="N13"/>
  <c r="O13"/>
  <c r="P13"/>
  <c r="Q13"/>
  <c r="C14"/>
  <c r="D14"/>
  <c r="E14"/>
  <c r="H14"/>
  <c r="I14"/>
  <c r="J14"/>
  <c r="K14"/>
  <c r="L14"/>
  <c r="M14"/>
  <c r="N14"/>
  <c r="O14"/>
  <c r="P14"/>
  <c r="Q14"/>
  <c r="C15"/>
  <c r="D15"/>
  <c r="E15"/>
  <c r="H15"/>
  <c r="I15"/>
  <c r="J15"/>
  <c r="K15"/>
  <c r="L15"/>
  <c r="M15"/>
  <c r="N15"/>
  <c r="O15"/>
  <c r="P15"/>
  <c r="Q15"/>
  <c r="C16"/>
  <c r="D16"/>
  <c r="E16"/>
  <c r="H16"/>
  <c r="I16"/>
  <c r="J16"/>
  <c r="K16"/>
  <c r="L16"/>
  <c r="M16"/>
  <c r="N16"/>
  <c r="O16"/>
  <c r="P16"/>
  <c r="Q16"/>
  <c r="C17"/>
  <c r="D17"/>
  <c r="E17"/>
  <c r="H17"/>
  <c r="I17"/>
  <c r="J17"/>
  <c r="K17"/>
  <c r="L17"/>
  <c r="M17"/>
  <c r="N17"/>
  <c r="O17"/>
  <c r="P17"/>
  <c r="Q17"/>
  <c r="C18"/>
  <c r="D18"/>
  <c r="E18"/>
  <c r="H18"/>
  <c r="I18"/>
  <c r="J18"/>
  <c r="K18"/>
  <c r="L18"/>
  <c r="M18"/>
  <c r="N18"/>
  <c r="O18"/>
  <c r="P18"/>
  <c r="Q18"/>
  <c r="C19"/>
  <c r="D19"/>
  <c r="E19"/>
  <c r="H19"/>
  <c r="I19"/>
  <c r="J19"/>
  <c r="K19"/>
  <c r="L19"/>
  <c r="M19"/>
  <c r="N19"/>
  <c r="O19"/>
  <c r="P19"/>
  <c r="Q19"/>
  <c r="C20"/>
  <c r="D20"/>
  <c r="E20"/>
  <c r="H20"/>
  <c r="I20"/>
  <c r="J20"/>
  <c r="K20"/>
  <c r="L20"/>
  <c r="M20"/>
  <c r="N20"/>
  <c r="O20"/>
  <c r="P20"/>
  <c r="Q20"/>
  <c r="E20" i="5"/>
  <c r="E19"/>
  <c r="E18"/>
  <c r="E17"/>
  <c r="E16"/>
  <c r="E15"/>
  <c r="E14"/>
  <c r="E13"/>
  <c r="E12"/>
  <c r="E11"/>
  <c r="C20"/>
  <c r="C19"/>
  <c r="C18"/>
  <c r="C17"/>
  <c r="C16"/>
  <c r="C15"/>
  <c r="C14"/>
  <c r="C13"/>
  <c r="C12"/>
  <c r="C11"/>
  <c r="E150" i="33"/>
  <c r="C141"/>
  <c r="D141"/>
  <c r="C142"/>
  <c r="D142"/>
  <c r="C143"/>
  <c r="D143"/>
  <c r="C144"/>
  <c r="D144"/>
  <c r="C145"/>
  <c r="D145"/>
  <c r="C146"/>
  <c r="D146"/>
  <c r="C147"/>
  <c r="D147"/>
  <c r="C148"/>
  <c r="D148"/>
  <c r="C149"/>
  <c r="D149"/>
  <c r="C150"/>
  <c r="D150"/>
  <c r="F150"/>
  <c r="G150"/>
  <c r="H150"/>
  <c r="I150"/>
  <c r="K150"/>
  <c r="L150"/>
  <c r="J150"/>
  <c r="E149"/>
  <c r="C140"/>
  <c r="D140"/>
  <c r="F149"/>
  <c r="G149"/>
  <c r="H149"/>
  <c r="I149"/>
  <c r="K149"/>
  <c r="L149"/>
  <c r="J149"/>
  <c r="E148"/>
  <c r="C139"/>
  <c r="D139"/>
  <c r="F148"/>
  <c r="G148"/>
  <c r="H148"/>
  <c r="I148"/>
  <c r="K148"/>
  <c r="L148"/>
  <c r="J148"/>
  <c r="E147"/>
  <c r="C138"/>
  <c r="D138"/>
  <c r="F147"/>
  <c r="G147"/>
  <c r="H147"/>
  <c r="I147"/>
  <c r="K147"/>
  <c r="L147"/>
  <c r="J147"/>
  <c r="E146"/>
  <c r="C137"/>
  <c r="D137"/>
  <c r="F146"/>
  <c r="G146"/>
  <c r="H146"/>
  <c r="I146"/>
  <c r="K146"/>
  <c r="L146"/>
  <c r="J146"/>
  <c r="E145"/>
  <c r="C136"/>
  <c r="D136"/>
  <c r="F145"/>
  <c r="G145"/>
  <c r="H145"/>
  <c r="I145"/>
  <c r="K145"/>
  <c r="L145"/>
  <c r="J145"/>
  <c r="E144"/>
  <c r="C135"/>
  <c r="D135"/>
  <c r="F144"/>
  <c r="G144"/>
  <c r="H144"/>
  <c r="I144"/>
  <c r="K144"/>
  <c r="L144"/>
  <c r="J144"/>
  <c r="E143"/>
  <c r="C134"/>
  <c r="D134"/>
  <c r="F143"/>
  <c r="G143"/>
  <c r="H143"/>
  <c r="I143"/>
  <c r="K143"/>
  <c r="L143"/>
  <c r="J143"/>
  <c r="E142"/>
  <c r="C133"/>
  <c r="D133"/>
  <c r="F142"/>
  <c r="G142"/>
  <c r="H142"/>
  <c r="I142"/>
  <c r="K142"/>
  <c r="L142"/>
  <c r="J142"/>
  <c r="E141"/>
  <c r="C132"/>
  <c r="D132"/>
  <c r="F141"/>
  <c r="G141"/>
  <c r="H141"/>
  <c r="I141"/>
  <c r="K141"/>
  <c r="L141"/>
  <c r="J141"/>
  <c r="E140"/>
  <c r="C131"/>
  <c r="D131"/>
  <c r="F140"/>
  <c r="G140"/>
  <c r="H140"/>
  <c r="I140"/>
  <c r="K140"/>
  <c r="L140"/>
  <c r="J140"/>
  <c r="E139"/>
  <c r="C130"/>
  <c r="D130"/>
  <c r="F139"/>
  <c r="G139"/>
  <c r="H139"/>
  <c r="I139"/>
  <c r="K139"/>
  <c r="L139"/>
  <c r="J139"/>
  <c r="E138"/>
  <c r="C129"/>
  <c r="D129"/>
  <c r="F138"/>
  <c r="G138"/>
  <c r="H138"/>
  <c r="I138"/>
  <c r="K138"/>
  <c r="L138"/>
  <c r="J138"/>
  <c r="E137"/>
  <c r="C128"/>
  <c r="D128"/>
  <c r="F137"/>
  <c r="G137"/>
  <c r="H137"/>
  <c r="I137"/>
  <c r="K137"/>
  <c r="L137"/>
  <c r="J137"/>
  <c r="E136"/>
  <c r="C127"/>
  <c r="D127"/>
  <c r="F136"/>
  <c r="G136"/>
  <c r="H136"/>
  <c r="I136"/>
  <c r="K136"/>
  <c r="L136"/>
  <c r="J136"/>
  <c r="E135"/>
  <c r="C126"/>
  <c r="D126"/>
  <c r="F135"/>
  <c r="G135"/>
  <c r="H135"/>
  <c r="I135"/>
  <c r="K135"/>
  <c r="L135"/>
  <c r="J135"/>
  <c r="E134"/>
  <c r="C125"/>
  <c r="D125"/>
  <c r="F134"/>
  <c r="G134"/>
  <c r="H134"/>
  <c r="I134"/>
  <c r="K134"/>
  <c r="L134"/>
  <c r="J134"/>
  <c r="E133"/>
  <c r="C124"/>
  <c r="D124"/>
  <c r="F133"/>
  <c r="G133"/>
  <c r="H133"/>
  <c r="I133"/>
  <c r="K133"/>
  <c r="L133"/>
  <c r="J133"/>
  <c r="E132"/>
  <c r="C123"/>
  <c r="D123"/>
  <c r="F132"/>
  <c r="G132"/>
  <c r="H132"/>
  <c r="I132"/>
  <c r="K132"/>
  <c r="L132"/>
  <c r="J132"/>
  <c r="E131"/>
  <c r="C122"/>
  <c r="D122"/>
  <c r="F131"/>
  <c r="G131"/>
  <c r="H131"/>
  <c r="I131"/>
  <c r="K131"/>
  <c r="L131"/>
  <c r="J131"/>
  <c r="E130"/>
  <c r="C121"/>
  <c r="D121"/>
  <c r="F130"/>
  <c r="G130"/>
  <c r="H130"/>
  <c r="I130"/>
  <c r="K130"/>
  <c r="L130"/>
  <c r="J130"/>
  <c r="E129"/>
  <c r="C120"/>
  <c r="D120"/>
  <c r="F129"/>
  <c r="G129"/>
  <c r="H129"/>
  <c r="I129"/>
  <c r="K129"/>
  <c r="L129"/>
  <c r="J129"/>
  <c r="E128"/>
  <c r="C119"/>
  <c r="D119"/>
  <c r="F128"/>
  <c r="G128"/>
  <c r="H128"/>
  <c r="I128"/>
  <c r="K128"/>
  <c r="L128"/>
  <c r="J128"/>
  <c r="E127"/>
  <c r="C118"/>
  <c r="D118"/>
  <c r="F127"/>
  <c r="G127"/>
  <c r="H127"/>
  <c r="I127"/>
  <c r="K127"/>
  <c r="L127"/>
  <c r="J127"/>
  <c r="E126"/>
  <c r="C117"/>
  <c r="D117"/>
  <c r="F126"/>
  <c r="G126"/>
  <c r="H126"/>
  <c r="I126"/>
  <c r="K126"/>
  <c r="L126"/>
  <c r="J126"/>
  <c r="E125"/>
  <c r="C116"/>
  <c r="D116"/>
  <c r="F125"/>
  <c r="G125"/>
  <c r="H125"/>
  <c r="I125"/>
  <c r="K125"/>
  <c r="L125"/>
  <c r="J125"/>
  <c r="E124"/>
  <c r="C115"/>
  <c r="D115"/>
  <c r="F124"/>
  <c r="G124"/>
  <c r="H124"/>
  <c r="I124"/>
  <c r="K124"/>
  <c r="L124"/>
  <c r="J124"/>
  <c r="E123"/>
  <c r="C114"/>
  <c r="D114"/>
  <c r="F123"/>
  <c r="G123"/>
  <c r="H123"/>
  <c r="I123"/>
  <c r="K123"/>
  <c r="L123"/>
  <c r="J123"/>
  <c r="E122"/>
  <c r="C113"/>
  <c r="D113"/>
  <c r="F122"/>
  <c r="G122"/>
  <c r="H122"/>
  <c r="I122"/>
  <c r="K122"/>
  <c r="L122"/>
  <c r="J122"/>
  <c r="E121"/>
  <c r="C112"/>
  <c r="D112"/>
  <c r="F121"/>
  <c r="G121"/>
  <c r="H121"/>
  <c r="I121"/>
  <c r="K121"/>
  <c r="L121"/>
  <c r="J121"/>
  <c r="E120"/>
  <c r="C111"/>
  <c r="D111"/>
  <c r="F120"/>
  <c r="G120"/>
  <c r="H120"/>
  <c r="I120"/>
  <c r="K120"/>
  <c r="L120"/>
  <c r="J120"/>
  <c r="E119"/>
  <c r="C110"/>
  <c r="D110"/>
  <c r="F119"/>
  <c r="G119"/>
  <c r="H119"/>
  <c r="I119"/>
  <c r="K119"/>
  <c r="L119"/>
  <c r="J119"/>
  <c r="E118"/>
  <c r="C109"/>
  <c r="D109"/>
  <c r="F118"/>
  <c r="G118"/>
  <c r="H118"/>
  <c r="I118"/>
  <c r="K118"/>
  <c r="L118"/>
  <c r="J118"/>
  <c r="E117"/>
  <c r="C108"/>
  <c r="D108"/>
  <c r="F117"/>
  <c r="G117"/>
  <c r="H117"/>
  <c r="I117"/>
  <c r="K117"/>
  <c r="L117"/>
  <c r="J117"/>
  <c r="E116"/>
  <c r="C107"/>
  <c r="D107"/>
  <c r="F116"/>
  <c r="G116"/>
  <c r="H116"/>
  <c r="I116"/>
  <c r="K116"/>
  <c r="L116"/>
  <c r="J116"/>
  <c r="E115"/>
  <c r="C106"/>
  <c r="D106"/>
  <c r="F115"/>
  <c r="G115"/>
  <c r="H115"/>
  <c r="I115"/>
  <c r="K115"/>
  <c r="L115"/>
  <c r="J115"/>
  <c r="E114"/>
  <c r="C105"/>
  <c r="D105"/>
  <c r="F114"/>
  <c r="G114"/>
  <c r="H114"/>
  <c r="I114"/>
  <c r="K114"/>
  <c r="L114"/>
  <c r="J114"/>
  <c r="E113"/>
  <c r="C104"/>
  <c r="D104"/>
  <c r="F113"/>
  <c r="G113"/>
  <c r="H113"/>
  <c r="I113"/>
  <c r="K113"/>
  <c r="L113"/>
  <c r="J113"/>
  <c r="E112"/>
  <c r="C103"/>
  <c r="D103"/>
  <c r="F112"/>
  <c r="G112"/>
  <c r="H112"/>
  <c r="I112"/>
  <c r="K112"/>
  <c r="L112"/>
  <c r="J112"/>
  <c r="E111"/>
  <c r="C102"/>
  <c r="D102"/>
  <c r="F111"/>
  <c r="G111"/>
  <c r="H111"/>
  <c r="I111"/>
  <c r="K111"/>
  <c r="L111"/>
  <c r="J111"/>
  <c r="E110"/>
  <c r="C101"/>
  <c r="D101"/>
  <c r="F110"/>
  <c r="G110"/>
  <c r="H110"/>
  <c r="I110"/>
  <c r="K110"/>
  <c r="L110"/>
  <c r="J110"/>
  <c r="E109"/>
  <c r="C100"/>
  <c r="D100"/>
  <c r="F109"/>
  <c r="G109"/>
  <c r="H109"/>
  <c r="I109"/>
  <c r="K109"/>
  <c r="L109"/>
  <c r="J109"/>
  <c r="E108"/>
  <c r="C99"/>
  <c r="D99"/>
  <c r="F108"/>
  <c r="G108"/>
  <c r="H108"/>
  <c r="I108"/>
  <c r="K108"/>
  <c r="L108"/>
  <c r="J108"/>
  <c r="E107"/>
  <c r="C98"/>
  <c r="D98"/>
  <c r="F107"/>
  <c r="G107"/>
  <c r="H107"/>
  <c r="I107"/>
  <c r="K107"/>
  <c r="L107"/>
  <c r="J107"/>
  <c r="E106"/>
  <c r="C97"/>
  <c r="D97"/>
  <c r="F106"/>
  <c r="G106"/>
  <c r="H106"/>
  <c r="I106"/>
  <c r="K106"/>
  <c r="L106"/>
  <c r="J106"/>
  <c r="E105"/>
  <c r="C96"/>
  <c r="D96"/>
  <c r="F105"/>
  <c r="G105"/>
  <c r="H105"/>
  <c r="I105"/>
  <c r="K105"/>
  <c r="L105"/>
  <c r="J105"/>
  <c r="E104"/>
  <c r="C95"/>
  <c r="D95"/>
  <c r="F104"/>
  <c r="G104"/>
  <c r="H104"/>
  <c r="I104"/>
  <c r="K104"/>
  <c r="L104"/>
  <c r="J104"/>
  <c r="E103"/>
  <c r="C94"/>
  <c r="D94"/>
  <c r="F103"/>
  <c r="G103"/>
  <c r="H103"/>
  <c r="I103"/>
  <c r="K103"/>
  <c r="L103"/>
  <c r="J103"/>
  <c r="E102"/>
  <c r="C93"/>
  <c r="D93"/>
  <c r="F102"/>
  <c r="G102"/>
  <c r="H102"/>
  <c r="I102"/>
  <c r="K102"/>
  <c r="L102"/>
  <c r="J102"/>
  <c r="E101"/>
  <c r="C92"/>
  <c r="D92"/>
  <c r="F101"/>
  <c r="G101"/>
  <c r="H101"/>
  <c r="I101"/>
  <c r="K101"/>
  <c r="L101"/>
  <c r="J101"/>
  <c r="E100"/>
  <c r="C91"/>
  <c r="D91"/>
  <c r="F100"/>
  <c r="G100"/>
  <c r="H100"/>
  <c r="I100"/>
  <c r="K100"/>
  <c r="L100"/>
  <c r="J100"/>
  <c r="E99"/>
  <c r="C90"/>
  <c r="D90"/>
  <c r="F99"/>
  <c r="G99"/>
  <c r="H99"/>
  <c r="I99"/>
  <c r="K99"/>
  <c r="L99"/>
  <c r="J99"/>
  <c r="E98"/>
  <c r="C89"/>
  <c r="D89"/>
  <c r="F98"/>
  <c r="G98"/>
  <c r="H98"/>
  <c r="I98"/>
  <c r="K98"/>
  <c r="L98"/>
  <c r="J98"/>
  <c r="E97"/>
  <c r="C88"/>
  <c r="D88"/>
  <c r="F97"/>
  <c r="G97"/>
  <c r="H97"/>
  <c r="I97"/>
  <c r="K97"/>
  <c r="L97"/>
  <c r="J97"/>
  <c r="E96"/>
  <c r="C87"/>
  <c r="D87"/>
  <c r="F96"/>
  <c r="G96"/>
  <c r="H96"/>
  <c r="I96"/>
  <c r="K96"/>
  <c r="L96"/>
  <c r="J96"/>
  <c r="E95"/>
  <c r="C86"/>
  <c r="D86"/>
  <c r="F95"/>
  <c r="G95"/>
  <c r="H95"/>
  <c r="I95"/>
  <c r="K95"/>
  <c r="L95"/>
  <c r="J95"/>
  <c r="E94"/>
  <c r="C85"/>
  <c r="D85"/>
  <c r="F94"/>
  <c r="G94"/>
  <c r="H94"/>
  <c r="I94"/>
  <c r="K94"/>
  <c r="L94"/>
  <c r="J94"/>
  <c r="E93"/>
  <c r="C84"/>
  <c r="D84"/>
  <c r="F93"/>
  <c r="G93"/>
  <c r="H93"/>
  <c r="I93"/>
  <c r="K93"/>
  <c r="L93"/>
  <c r="J93"/>
  <c r="E92"/>
  <c r="C83"/>
  <c r="D83"/>
  <c r="F92"/>
  <c r="G92"/>
  <c r="H92"/>
  <c r="I92"/>
  <c r="K92"/>
  <c r="L92"/>
  <c r="J92"/>
  <c r="E91"/>
  <c r="C82"/>
  <c r="D82"/>
  <c r="F91"/>
  <c r="G91"/>
  <c r="H91"/>
  <c r="I91"/>
  <c r="K91"/>
  <c r="L91"/>
  <c r="J91"/>
  <c r="E90"/>
  <c r="C81"/>
  <c r="D81"/>
  <c r="F90"/>
  <c r="G90"/>
  <c r="H90"/>
  <c r="I90"/>
  <c r="K90"/>
  <c r="L90"/>
  <c r="J90"/>
  <c r="E89"/>
  <c r="C80"/>
  <c r="D80"/>
  <c r="F89"/>
  <c r="G89"/>
  <c r="H89"/>
  <c r="I89"/>
  <c r="K89"/>
  <c r="L89"/>
  <c r="J89"/>
  <c r="E88"/>
  <c r="C79"/>
  <c r="D79"/>
  <c r="F88"/>
  <c r="G88"/>
  <c r="H88"/>
  <c r="I88"/>
  <c r="K88"/>
  <c r="L88"/>
  <c r="J88"/>
  <c r="E87"/>
  <c r="C78"/>
  <c r="D78"/>
  <c r="F87"/>
  <c r="G87"/>
  <c r="H87"/>
  <c r="I87"/>
  <c r="K87"/>
  <c r="L87"/>
  <c r="J87"/>
  <c r="E86"/>
  <c r="C77"/>
  <c r="D77"/>
  <c r="F86"/>
  <c r="G86"/>
  <c r="H86"/>
  <c r="I86"/>
  <c r="K86"/>
  <c r="L86"/>
  <c r="J86"/>
  <c r="E85"/>
  <c r="C76"/>
  <c r="D76"/>
  <c r="F85"/>
  <c r="G85"/>
  <c r="H85"/>
  <c r="I85"/>
  <c r="K85"/>
  <c r="L85"/>
  <c r="J85"/>
  <c r="E84"/>
  <c r="C75"/>
  <c r="D75"/>
  <c r="F84"/>
  <c r="G84"/>
  <c r="H84"/>
  <c r="I84"/>
  <c r="K84"/>
  <c r="L84"/>
  <c r="J84"/>
  <c r="E83"/>
  <c r="C74"/>
  <c r="D74"/>
  <c r="F83"/>
  <c r="G83"/>
  <c r="H83"/>
  <c r="I83"/>
  <c r="K83"/>
  <c r="L83"/>
  <c r="J83"/>
  <c r="E82"/>
  <c r="C73"/>
  <c r="D73"/>
  <c r="F82"/>
  <c r="G82"/>
  <c r="H82"/>
  <c r="I82"/>
  <c r="K82"/>
  <c r="L82"/>
  <c r="J82"/>
  <c r="E81"/>
  <c r="C72"/>
  <c r="D72"/>
  <c r="F81"/>
  <c r="G81"/>
  <c r="H81"/>
  <c r="I81"/>
  <c r="K81"/>
  <c r="L81"/>
  <c r="J81"/>
  <c r="E80"/>
  <c r="C71"/>
  <c r="D71"/>
  <c r="F80"/>
  <c r="G80"/>
  <c r="H80"/>
  <c r="I80"/>
  <c r="K80"/>
  <c r="L80"/>
  <c r="J80"/>
  <c r="E79"/>
  <c r="C70"/>
  <c r="D70"/>
  <c r="F79"/>
  <c r="G79"/>
  <c r="H79"/>
  <c r="I79"/>
  <c r="K79"/>
  <c r="L79"/>
  <c r="J79"/>
  <c r="E78"/>
  <c r="F78"/>
  <c r="G78"/>
  <c r="H78"/>
  <c r="I78"/>
  <c r="K78"/>
  <c r="L78"/>
  <c r="J78"/>
  <c r="E77"/>
  <c r="F77"/>
  <c r="G77"/>
  <c r="H77"/>
  <c r="I77"/>
  <c r="K77"/>
  <c r="L77"/>
  <c r="J77"/>
  <c r="E76"/>
  <c r="F76"/>
  <c r="G76"/>
  <c r="H76"/>
  <c r="I76"/>
  <c r="K76"/>
  <c r="L76"/>
  <c r="J76"/>
  <c r="E75"/>
  <c r="F75"/>
  <c r="G75"/>
  <c r="H75"/>
  <c r="I75"/>
  <c r="K75"/>
  <c r="L75"/>
  <c r="J75"/>
  <c r="E74"/>
  <c r="F74"/>
  <c r="G74"/>
  <c r="H74"/>
  <c r="I74"/>
  <c r="K74"/>
  <c r="L74"/>
  <c r="J74"/>
  <c r="E73"/>
  <c r="F73"/>
  <c r="G73"/>
  <c r="H73"/>
  <c r="I73"/>
  <c r="K73"/>
  <c r="L73"/>
  <c r="J73"/>
  <c r="E72"/>
  <c r="F72"/>
  <c r="G72"/>
  <c r="H72"/>
  <c r="I72"/>
  <c r="K72"/>
  <c r="L72"/>
  <c r="J72"/>
  <c r="E71"/>
  <c r="F71"/>
  <c r="G71"/>
  <c r="H71"/>
  <c r="I71"/>
  <c r="K71"/>
  <c r="L71"/>
  <c r="J71"/>
  <c r="E70"/>
  <c r="F70"/>
  <c r="G70"/>
  <c r="H70"/>
  <c r="I70"/>
  <c r="K70"/>
  <c r="L70"/>
  <c r="J70"/>
  <c r="D3"/>
  <c r="C9"/>
  <c r="E9"/>
  <c r="F9"/>
  <c r="G9"/>
  <c r="C10"/>
  <c r="D10"/>
  <c r="J10"/>
  <c r="C11"/>
  <c r="D11"/>
  <c r="J11"/>
  <c r="C12"/>
  <c r="D12"/>
  <c r="J12"/>
  <c r="C13"/>
  <c r="D13"/>
  <c r="J13"/>
  <c r="C14"/>
  <c r="D14"/>
  <c r="J14"/>
  <c r="C15"/>
  <c r="D15"/>
  <c r="J15"/>
  <c r="C16"/>
  <c r="D16"/>
  <c r="J16"/>
  <c r="C17"/>
  <c r="D17"/>
  <c r="J17"/>
  <c r="C18"/>
  <c r="D18"/>
  <c r="J18"/>
  <c r="C19"/>
  <c r="D19"/>
  <c r="E19"/>
  <c r="F19"/>
  <c r="G19"/>
  <c r="H19"/>
  <c r="I19"/>
  <c r="J19"/>
  <c r="K19"/>
  <c r="L19"/>
  <c r="C20"/>
  <c r="D20"/>
  <c r="E20"/>
  <c r="F20"/>
  <c r="G20"/>
  <c r="H20"/>
  <c r="I20"/>
  <c r="J20"/>
  <c r="K20"/>
  <c r="L20"/>
  <c r="C21"/>
  <c r="D21"/>
  <c r="E21"/>
  <c r="F21"/>
  <c r="G21"/>
  <c r="H21"/>
  <c r="I21"/>
  <c r="J21"/>
  <c r="K21"/>
  <c r="L21"/>
  <c r="C22"/>
  <c r="D22"/>
  <c r="E22"/>
  <c r="F22"/>
  <c r="G22"/>
  <c r="H22"/>
  <c r="I22"/>
  <c r="J22"/>
  <c r="K22"/>
  <c r="L22"/>
  <c r="C23"/>
  <c r="D23"/>
  <c r="E23"/>
  <c r="F23"/>
  <c r="G23"/>
  <c r="H23"/>
  <c r="I23"/>
  <c r="J23"/>
  <c r="K23"/>
  <c r="L23"/>
  <c r="C24"/>
  <c r="D24"/>
  <c r="E24"/>
  <c r="F24"/>
  <c r="G24"/>
  <c r="H24"/>
  <c r="I24"/>
  <c r="J24"/>
  <c r="K24"/>
  <c r="L24"/>
  <c r="C25"/>
  <c r="D25"/>
  <c r="E25"/>
  <c r="F25"/>
  <c r="G25"/>
  <c r="H25"/>
  <c r="I25"/>
  <c r="J25"/>
  <c r="K25"/>
  <c r="L25"/>
  <c r="C26"/>
  <c r="D26"/>
  <c r="E26"/>
  <c r="F26"/>
  <c r="G26"/>
  <c r="H26"/>
  <c r="I26"/>
  <c r="J26"/>
  <c r="K26"/>
  <c r="L26"/>
  <c r="C27"/>
  <c r="D27"/>
  <c r="E27"/>
  <c r="F27"/>
  <c r="G27"/>
  <c r="H27"/>
  <c r="I27"/>
  <c r="J27"/>
  <c r="K27"/>
  <c r="L27"/>
  <c r="C28"/>
  <c r="D28"/>
  <c r="E28"/>
  <c r="F28"/>
  <c r="G28"/>
  <c r="H28"/>
  <c r="I28"/>
  <c r="J28"/>
  <c r="K28"/>
  <c r="L28"/>
  <c r="C29"/>
  <c r="D29"/>
  <c r="E29"/>
  <c r="F29"/>
  <c r="G29"/>
  <c r="H29"/>
  <c r="I29"/>
  <c r="J29"/>
  <c r="K29"/>
  <c r="L29"/>
  <c r="C30"/>
  <c r="D30"/>
  <c r="E30"/>
  <c r="F30"/>
  <c r="G30"/>
  <c r="H30"/>
  <c r="I30"/>
  <c r="J30"/>
  <c r="K30"/>
  <c r="L30"/>
  <c r="C31"/>
  <c r="D31"/>
  <c r="E31"/>
  <c r="F31"/>
  <c r="G31"/>
  <c r="H31"/>
  <c r="I31"/>
  <c r="J31"/>
  <c r="K31"/>
  <c r="L31"/>
  <c r="C32"/>
  <c r="D32"/>
  <c r="E32"/>
  <c r="F32"/>
  <c r="G32"/>
  <c r="H32"/>
  <c r="I32"/>
  <c r="J32"/>
  <c r="K32"/>
  <c r="L32"/>
  <c r="C33"/>
  <c r="D33"/>
  <c r="E33"/>
  <c r="F33"/>
  <c r="G33"/>
  <c r="H33"/>
  <c r="I33"/>
  <c r="J33"/>
  <c r="K33"/>
  <c r="L33"/>
  <c r="C34"/>
  <c r="D34"/>
  <c r="E34"/>
  <c r="F34"/>
  <c r="G34"/>
  <c r="H34"/>
  <c r="I34"/>
  <c r="J34"/>
  <c r="K34"/>
  <c r="L34"/>
  <c r="C35"/>
  <c r="D35"/>
  <c r="E35"/>
  <c r="F35"/>
  <c r="G35"/>
  <c r="H35"/>
  <c r="I35"/>
  <c r="J35"/>
  <c r="K35"/>
  <c r="L35"/>
  <c r="C36"/>
  <c r="D36"/>
  <c r="E36"/>
  <c r="F36"/>
  <c r="G36"/>
  <c r="H36"/>
  <c r="I36"/>
  <c r="J36"/>
  <c r="K36"/>
  <c r="L36"/>
  <c r="C37"/>
  <c r="D37"/>
  <c r="E37"/>
  <c r="F37"/>
  <c r="G37"/>
  <c r="H37"/>
  <c r="I37"/>
  <c r="J37"/>
  <c r="K37"/>
  <c r="L37"/>
  <c r="C38"/>
  <c r="D38"/>
  <c r="E38"/>
  <c r="F38"/>
  <c r="G38"/>
  <c r="H38"/>
  <c r="I38"/>
  <c r="J38"/>
  <c r="K38"/>
  <c r="L38"/>
  <c r="C39"/>
  <c r="D39"/>
  <c r="E39"/>
  <c r="F39"/>
  <c r="G39"/>
  <c r="H39"/>
  <c r="I39"/>
  <c r="J39"/>
  <c r="K39"/>
  <c r="L39"/>
  <c r="C40"/>
  <c r="D40"/>
  <c r="E40"/>
  <c r="F40"/>
  <c r="G40"/>
  <c r="H40"/>
  <c r="I40"/>
  <c r="J40"/>
  <c r="K40"/>
  <c r="L40"/>
  <c r="C41"/>
  <c r="D41"/>
  <c r="E41"/>
  <c r="F41"/>
  <c r="G41"/>
  <c r="H41"/>
  <c r="I41"/>
  <c r="J41"/>
  <c r="K41"/>
  <c r="L41"/>
  <c r="C42"/>
  <c r="D42"/>
  <c r="E42"/>
  <c r="F42"/>
  <c r="G42"/>
  <c r="H42"/>
  <c r="I42"/>
  <c r="J42"/>
  <c r="K42"/>
  <c r="L42"/>
  <c r="C43"/>
  <c r="D43"/>
  <c r="E43"/>
  <c r="F43"/>
  <c r="G43"/>
  <c r="H43"/>
  <c r="I43"/>
  <c r="J43"/>
  <c r="K43"/>
  <c r="L43"/>
  <c r="C44"/>
  <c r="D44"/>
  <c r="E44"/>
  <c r="F44"/>
  <c r="G44"/>
  <c r="H44"/>
  <c r="I44"/>
  <c r="J44"/>
  <c r="K44"/>
  <c r="L44"/>
  <c r="C45"/>
  <c r="D45"/>
  <c r="E45"/>
  <c r="F45"/>
  <c r="G45"/>
  <c r="H45"/>
  <c r="I45"/>
  <c r="J45"/>
  <c r="K45"/>
  <c r="L45"/>
  <c r="C46"/>
  <c r="D46"/>
  <c r="E46"/>
  <c r="F46"/>
  <c r="G46"/>
  <c r="H46"/>
  <c r="I46"/>
  <c r="J46"/>
  <c r="K46"/>
  <c r="L46"/>
  <c r="C47"/>
  <c r="D47"/>
  <c r="E47"/>
  <c r="F47"/>
  <c r="G47"/>
  <c r="H47"/>
  <c r="I47"/>
  <c r="J47"/>
  <c r="K47"/>
  <c r="L47"/>
  <c r="C48"/>
  <c r="D48"/>
  <c r="E48"/>
  <c r="F48"/>
  <c r="G48"/>
  <c r="H48"/>
  <c r="I48"/>
  <c r="J48"/>
  <c r="K48"/>
  <c r="L48"/>
  <c r="C49"/>
  <c r="D49"/>
  <c r="E49"/>
  <c r="F49"/>
  <c r="G49"/>
  <c r="H49"/>
  <c r="I49"/>
  <c r="J49"/>
  <c r="K49"/>
  <c r="L49"/>
  <c r="C50"/>
  <c r="D50"/>
  <c r="E50"/>
  <c r="F50"/>
  <c r="G50"/>
  <c r="H50"/>
  <c r="I50"/>
  <c r="J50"/>
  <c r="K50"/>
  <c r="L50"/>
  <c r="C51"/>
  <c r="D51"/>
  <c r="E51"/>
  <c r="F51"/>
  <c r="G51"/>
  <c r="H51"/>
  <c r="I51"/>
  <c r="J51"/>
  <c r="K51"/>
  <c r="L51"/>
  <c r="C52"/>
  <c r="D52"/>
  <c r="E52"/>
  <c r="F52"/>
  <c r="G52"/>
  <c r="H52"/>
  <c r="I52"/>
  <c r="J52"/>
  <c r="K52"/>
  <c r="L52"/>
  <c r="C53"/>
  <c r="D53"/>
  <c r="E53"/>
  <c r="F53"/>
  <c r="G53"/>
  <c r="H53"/>
  <c r="I53"/>
  <c r="J53"/>
  <c r="K53"/>
  <c r="L53"/>
  <c r="C54"/>
  <c r="D54"/>
  <c r="E54"/>
  <c r="F54"/>
  <c r="G54"/>
  <c r="H54"/>
  <c r="I54"/>
  <c r="J54"/>
  <c r="K54"/>
  <c r="L54"/>
  <c r="C55"/>
  <c r="D55"/>
  <c r="E55"/>
  <c r="F55"/>
  <c r="G55"/>
  <c r="H55"/>
  <c r="I55"/>
  <c r="J55"/>
  <c r="K55"/>
  <c r="L55"/>
  <c r="C56"/>
  <c r="D56"/>
  <c r="E56"/>
  <c r="F56"/>
  <c r="G56"/>
  <c r="H56"/>
  <c r="I56"/>
  <c r="J56"/>
  <c r="K56"/>
  <c r="L56"/>
  <c r="C57"/>
  <c r="D57"/>
  <c r="E57"/>
  <c r="F57"/>
  <c r="G57"/>
  <c r="H57"/>
  <c r="I57"/>
  <c r="J57"/>
  <c r="K57"/>
  <c r="L57"/>
  <c r="C58"/>
  <c r="D58"/>
  <c r="E58"/>
  <c r="F58"/>
  <c r="G58"/>
  <c r="H58"/>
  <c r="I58"/>
  <c r="J58"/>
  <c r="K58"/>
  <c r="L58"/>
  <c r="C59"/>
  <c r="D59"/>
  <c r="E59"/>
  <c r="F59"/>
  <c r="G59"/>
  <c r="H59"/>
  <c r="I59"/>
  <c r="J59"/>
  <c r="K59"/>
  <c r="L59"/>
  <c r="C60"/>
  <c r="D60"/>
  <c r="E60"/>
  <c r="F60"/>
  <c r="G60"/>
  <c r="H60"/>
  <c r="I60"/>
  <c r="J60"/>
  <c r="K60"/>
  <c r="L60"/>
  <c r="C61"/>
  <c r="D61"/>
  <c r="E61"/>
  <c r="F61"/>
  <c r="G61"/>
  <c r="H61"/>
  <c r="I61"/>
  <c r="J61"/>
  <c r="K61"/>
  <c r="L61"/>
  <c r="C62"/>
  <c r="D62"/>
  <c r="E62"/>
  <c r="F62"/>
  <c r="G62"/>
  <c r="H62"/>
  <c r="I62"/>
  <c r="J62"/>
  <c r="K62"/>
  <c r="L62"/>
  <c r="C63"/>
  <c r="D63"/>
  <c r="E63"/>
  <c r="F63"/>
  <c r="G63"/>
  <c r="H63"/>
  <c r="I63"/>
  <c r="J63"/>
  <c r="K63"/>
  <c r="L63"/>
  <c r="C64"/>
  <c r="D64"/>
  <c r="E64"/>
  <c r="F64"/>
  <c r="G64"/>
  <c r="H64"/>
  <c r="I64"/>
  <c r="J64"/>
  <c r="K64"/>
  <c r="L64"/>
  <c r="C65"/>
  <c r="D65"/>
  <c r="E65"/>
  <c r="F65"/>
  <c r="G65"/>
  <c r="H65"/>
  <c r="I65"/>
  <c r="J65"/>
  <c r="K65"/>
  <c r="L65"/>
  <c r="C66"/>
  <c r="D66"/>
  <c r="E66"/>
  <c r="F66"/>
  <c r="G66"/>
  <c r="H66"/>
  <c r="I66"/>
  <c r="J66"/>
  <c r="K66"/>
  <c r="L66"/>
  <c r="C67"/>
  <c r="D67"/>
  <c r="E67"/>
  <c r="F67"/>
  <c r="G67"/>
  <c r="H67"/>
  <c r="I67"/>
  <c r="J67"/>
  <c r="K67"/>
  <c r="L67"/>
  <c r="C68"/>
  <c r="D68"/>
  <c r="E68"/>
  <c r="F68"/>
  <c r="G68"/>
  <c r="H68"/>
  <c r="I68"/>
  <c r="J68"/>
  <c r="K68"/>
  <c r="L68"/>
  <c r="C69"/>
  <c r="D69"/>
  <c r="E69"/>
  <c r="F69"/>
  <c r="G69"/>
  <c r="H69"/>
  <c r="I69"/>
  <c r="J69"/>
  <c r="K69"/>
  <c r="L69"/>
  <c r="G9" i="6"/>
  <c r="F9"/>
  <c r="E9"/>
  <c r="C9"/>
  <c r="D12" i="1"/>
  <c r="C150" i="32"/>
  <c r="D150"/>
  <c r="E150"/>
  <c r="F150"/>
  <c r="H150"/>
  <c r="I150"/>
  <c r="G150"/>
  <c r="C149"/>
  <c r="D149"/>
  <c r="E149"/>
  <c r="F149"/>
  <c r="H149"/>
  <c r="I149"/>
  <c r="G149"/>
  <c r="C148"/>
  <c r="D148"/>
  <c r="E148"/>
  <c r="F148"/>
  <c r="H148"/>
  <c r="I148"/>
  <c r="G148"/>
  <c r="C147"/>
  <c r="D147"/>
  <c r="E147"/>
  <c r="F147"/>
  <c r="H147"/>
  <c r="I147"/>
  <c r="G147"/>
  <c r="C146"/>
  <c r="D146"/>
  <c r="E146"/>
  <c r="F146"/>
  <c r="H146"/>
  <c r="I146"/>
  <c r="G146"/>
  <c r="C145"/>
  <c r="D145"/>
  <c r="E145"/>
  <c r="F145"/>
  <c r="H145"/>
  <c r="I145"/>
  <c r="G145"/>
  <c r="C144"/>
  <c r="D144"/>
  <c r="E144"/>
  <c r="F144"/>
  <c r="H144"/>
  <c r="I144"/>
  <c r="G144"/>
  <c r="C143"/>
  <c r="D143"/>
  <c r="E143"/>
  <c r="F143"/>
  <c r="H143"/>
  <c r="I143"/>
  <c r="G143"/>
  <c r="C142"/>
  <c r="D142"/>
  <c r="E142"/>
  <c r="F142"/>
  <c r="H142"/>
  <c r="I142"/>
  <c r="G142"/>
  <c r="C141"/>
  <c r="D141"/>
  <c r="E141"/>
  <c r="F141"/>
  <c r="H141"/>
  <c r="I141"/>
  <c r="G141"/>
  <c r="C140"/>
  <c r="D140"/>
  <c r="E140"/>
  <c r="F140"/>
  <c r="H140"/>
  <c r="I140"/>
  <c r="G140"/>
  <c r="C139"/>
  <c r="D139"/>
  <c r="E139"/>
  <c r="F139"/>
  <c r="H139"/>
  <c r="I139"/>
  <c r="G139"/>
  <c r="C138"/>
  <c r="D138"/>
  <c r="E138"/>
  <c r="F138"/>
  <c r="H138"/>
  <c r="I138"/>
  <c r="G138"/>
  <c r="D3"/>
  <c r="C12"/>
  <c r="D12"/>
  <c r="C13"/>
  <c r="D13"/>
  <c r="E13"/>
  <c r="F13"/>
  <c r="G13"/>
  <c r="H13"/>
  <c r="I13"/>
  <c r="C14"/>
  <c r="D14"/>
  <c r="E14"/>
  <c r="F14"/>
  <c r="G14"/>
  <c r="H14"/>
  <c r="I14"/>
  <c r="C15"/>
  <c r="D15"/>
  <c r="E15"/>
  <c r="F15"/>
  <c r="G15"/>
  <c r="H15"/>
  <c r="I15"/>
  <c r="C16"/>
  <c r="D16"/>
  <c r="E16"/>
  <c r="F16"/>
  <c r="G16"/>
  <c r="H16"/>
  <c r="I16"/>
  <c r="C17"/>
  <c r="D17"/>
  <c r="E17"/>
  <c r="F17"/>
  <c r="G17"/>
  <c r="H17"/>
  <c r="I17"/>
  <c r="C18"/>
  <c r="D18"/>
  <c r="E18"/>
  <c r="F18"/>
  <c r="G18"/>
  <c r="H18"/>
  <c r="I18"/>
  <c r="C19"/>
  <c r="D19"/>
  <c r="E19"/>
  <c r="F19"/>
  <c r="G19"/>
  <c r="H19"/>
  <c r="I19"/>
  <c r="C20"/>
  <c r="D20"/>
  <c r="E20"/>
  <c r="F20"/>
  <c r="G20"/>
  <c r="H20"/>
  <c r="I20"/>
  <c r="C21"/>
  <c r="D21"/>
  <c r="E21"/>
  <c r="F21"/>
  <c r="G21"/>
  <c r="H21"/>
  <c r="I21"/>
  <c r="C22"/>
  <c r="D22"/>
  <c r="E22"/>
  <c r="F22"/>
  <c r="G22"/>
  <c r="H22"/>
  <c r="I22"/>
  <c r="C23"/>
  <c r="D23"/>
  <c r="E23"/>
  <c r="F23"/>
  <c r="G23"/>
  <c r="H23"/>
  <c r="I23"/>
  <c r="C24"/>
  <c r="D24"/>
  <c r="E24"/>
  <c r="F24"/>
  <c r="G24"/>
  <c r="H24"/>
  <c r="I24"/>
  <c r="C25"/>
  <c r="D25"/>
  <c r="E25"/>
  <c r="F25"/>
  <c r="G25"/>
  <c r="H25"/>
  <c r="I25"/>
  <c r="C26"/>
  <c r="D26"/>
  <c r="E26"/>
  <c r="F26"/>
  <c r="G26"/>
  <c r="H26"/>
  <c r="I26"/>
  <c r="C27"/>
  <c r="D27"/>
  <c r="E27"/>
  <c r="F27"/>
  <c r="G27"/>
  <c r="H27"/>
  <c r="I27"/>
  <c r="C28"/>
  <c r="D28"/>
  <c r="E28"/>
  <c r="F28"/>
  <c r="G28"/>
  <c r="H28"/>
  <c r="I28"/>
  <c r="C29"/>
  <c r="D29"/>
  <c r="E29"/>
  <c r="F29"/>
  <c r="G29"/>
  <c r="H29"/>
  <c r="I29"/>
  <c r="C30"/>
  <c r="D30"/>
  <c r="E30"/>
  <c r="F30"/>
  <c r="G30"/>
  <c r="H30"/>
  <c r="I30"/>
  <c r="C31"/>
  <c r="D31"/>
  <c r="E31"/>
  <c r="F31"/>
  <c r="G31"/>
  <c r="H31"/>
  <c r="I31"/>
  <c r="C32"/>
  <c r="D32"/>
  <c r="E32"/>
  <c r="F32"/>
  <c r="G32"/>
  <c r="H32"/>
  <c r="I32"/>
  <c r="C33"/>
  <c r="D33"/>
  <c r="E33"/>
  <c r="F33"/>
  <c r="G33"/>
  <c r="H33"/>
  <c r="I33"/>
  <c r="C34"/>
  <c r="D34"/>
  <c r="E34"/>
  <c r="F34"/>
  <c r="G34"/>
  <c r="H34"/>
  <c r="I34"/>
  <c r="C35"/>
  <c r="D35"/>
  <c r="E35"/>
  <c r="F35"/>
  <c r="G35"/>
  <c r="H35"/>
  <c r="I35"/>
  <c r="C36"/>
  <c r="D36"/>
  <c r="E36"/>
  <c r="F36"/>
  <c r="G36"/>
  <c r="H36"/>
  <c r="I36"/>
  <c r="C37"/>
  <c r="D37"/>
  <c r="E37"/>
  <c r="F37"/>
  <c r="G37"/>
  <c r="H37"/>
  <c r="I37"/>
  <c r="C38"/>
  <c r="D38"/>
  <c r="E38"/>
  <c r="F38"/>
  <c r="G38"/>
  <c r="H38"/>
  <c r="I38"/>
  <c r="C39"/>
  <c r="D39"/>
  <c r="E39"/>
  <c r="F39"/>
  <c r="G39"/>
  <c r="H39"/>
  <c r="I39"/>
  <c r="C40"/>
  <c r="D40"/>
  <c r="E40"/>
  <c r="F40"/>
  <c r="G40"/>
  <c r="H40"/>
  <c r="I40"/>
  <c r="C41"/>
  <c r="D41"/>
  <c r="E41"/>
  <c r="F41"/>
  <c r="G41"/>
  <c r="H41"/>
  <c r="I41"/>
  <c r="C42"/>
  <c r="D42"/>
  <c r="E42"/>
  <c r="F42"/>
  <c r="G42"/>
  <c r="H42"/>
  <c r="I42"/>
  <c r="C43"/>
  <c r="D43"/>
  <c r="E43"/>
  <c r="F43"/>
  <c r="G43"/>
  <c r="H43"/>
  <c r="I43"/>
  <c r="C44"/>
  <c r="D44"/>
  <c r="E44"/>
  <c r="F44"/>
  <c r="G44"/>
  <c r="H44"/>
  <c r="I44"/>
  <c r="C45"/>
  <c r="D45"/>
  <c r="E45"/>
  <c r="F45"/>
  <c r="G45"/>
  <c r="H45"/>
  <c r="I45"/>
  <c r="C46"/>
  <c r="D46"/>
  <c r="E46"/>
  <c r="F46"/>
  <c r="G46"/>
  <c r="H46"/>
  <c r="I46"/>
  <c r="C47"/>
  <c r="D47"/>
  <c r="E47"/>
  <c r="F47"/>
  <c r="G47"/>
  <c r="H47"/>
  <c r="I47"/>
  <c r="C48"/>
  <c r="D48"/>
  <c r="E48"/>
  <c r="F48"/>
  <c r="G48"/>
  <c r="H48"/>
  <c r="I48"/>
  <c r="C49"/>
  <c r="D49"/>
  <c r="E49"/>
  <c r="F49"/>
  <c r="G49"/>
  <c r="H49"/>
  <c r="I49"/>
  <c r="C50"/>
  <c r="D50"/>
  <c r="E50"/>
  <c r="F50"/>
  <c r="G50"/>
  <c r="H50"/>
  <c r="I50"/>
  <c r="C51"/>
  <c r="D51"/>
  <c r="E51"/>
  <c r="F51"/>
  <c r="G51"/>
  <c r="H51"/>
  <c r="I51"/>
  <c r="C52"/>
  <c r="D52"/>
  <c r="E52"/>
  <c r="F52"/>
  <c r="G52"/>
  <c r="H52"/>
  <c r="I52"/>
  <c r="C53"/>
  <c r="D53"/>
  <c r="E53"/>
  <c r="F53"/>
  <c r="G53"/>
  <c r="H53"/>
  <c r="I53"/>
  <c r="C54"/>
  <c r="D54"/>
  <c r="E54"/>
  <c r="F54"/>
  <c r="G54"/>
  <c r="H54"/>
  <c r="I54"/>
  <c r="C55"/>
  <c r="D55"/>
  <c r="E55"/>
  <c r="F55"/>
  <c r="G55"/>
  <c r="H55"/>
  <c r="I55"/>
  <c r="C56"/>
  <c r="D56"/>
  <c r="E56"/>
  <c r="F56"/>
  <c r="G56"/>
  <c r="H56"/>
  <c r="I56"/>
  <c r="C57"/>
  <c r="D57"/>
  <c r="E57"/>
  <c r="F57"/>
  <c r="G57"/>
  <c r="H57"/>
  <c r="I57"/>
  <c r="C58"/>
  <c r="D58"/>
  <c r="E58"/>
  <c r="F58"/>
  <c r="G58"/>
  <c r="H58"/>
  <c r="I58"/>
  <c r="C59"/>
  <c r="D59"/>
  <c r="E59"/>
  <c r="F59"/>
  <c r="G59"/>
  <c r="H59"/>
  <c r="I59"/>
  <c r="C60"/>
  <c r="D60"/>
  <c r="E60"/>
  <c r="F60"/>
  <c r="G60"/>
  <c r="H60"/>
  <c r="I60"/>
  <c r="C61"/>
  <c r="D61"/>
  <c r="E61"/>
  <c r="F61"/>
  <c r="G61"/>
  <c r="H61"/>
  <c r="I61"/>
  <c r="C62"/>
  <c r="D62"/>
  <c r="E62"/>
  <c r="F62"/>
  <c r="G62"/>
  <c r="H62"/>
  <c r="I62"/>
  <c r="C63"/>
  <c r="D63"/>
  <c r="E63"/>
  <c r="F63"/>
  <c r="G63"/>
  <c r="H63"/>
  <c r="I63"/>
  <c r="C64"/>
  <c r="D64"/>
  <c r="E64"/>
  <c r="F64"/>
  <c r="G64"/>
  <c r="H64"/>
  <c r="I64"/>
  <c r="C65"/>
  <c r="D65"/>
  <c r="E65"/>
  <c r="F65"/>
  <c r="G65"/>
  <c r="H65"/>
  <c r="I65"/>
  <c r="C66"/>
  <c r="D66"/>
  <c r="E66"/>
  <c r="F66"/>
  <c r="G66"/>
  <c r="H66"/>
  <c r="I66"/>
  <c r="C67"/>
  <c r="D67"/>
  <c r="E67"/>
  <c r="F67"/>
  <c r="G67"/>
  <c r="H67"/>
  <c r="I67"/>
  <c r="C68"/>
  <c r="D68"/>
  <c r="E68"/>
  <c r="F68"/>
  <c r="G68"/>
  <c r="H68"/>
  <c r="I68"/>
  <c r="C69"/>
  <c r="D69"/>
  <c r="E69"/>
  <c r="F69"/>
  <c r="G69"/>
  <c r="H69"/>
  <c r="I69"/>
  <c r="C70"/>
  <c r="D70"/>
  <c r="E70"/>
  <c r="F70"/>
  <c r="G70"/>
  <c r="H70"/>
  <c r="I70"/>
  <c r="C71"/>
  <c r="D71"/>
  <c r="E71"/>
  <c r="F71"/>
  <c r="G71"/>
  <c r="H71"/>
  <c r="I71"/>
  <c r="C72"/>
  <c r="D72"/>
  <c r="E72"/>
  <c r="F72"/>
  <c r="G72"/>
  <c r="H72"/>
  <c r="I72"/>
  <c r="C73"/>
  <c r="D73"/>
  <c r="E73"/>
  <c r="F73"/>
  <c r="G73"/>
  <c r="H73"/>
  <c r="I73"/>
  <c r="C74"/>
  <c r="D74"/>
  <c r="E74"/>
  <c r="F74"/>
  <c r="G74"/>
  <c r="H74"/>
  <c r="I74"/>
  <c r="C75"/>
  <c r="D75"/>
  <c r="E75"/>
  <c r="F75"/>
  <c r="G75"/>
  <c r="H75"/>
  <c r="I75"/>
  <c r="C76"/>
  <c r="D76"/>
  <c r="E76"/>
  <c r="F76"/>
  <c r="G76"/>
  <c r="H76"/>
  <c r="I76"/>
  <c r="C77"/>
  <c r="D77"/>
  <c r="E77"/>
  <c r="F77"/>
  <c r="G77"/>
  <c r="H77"/>
  <c r="I77"/>
  <c r="C78"/>
  <c r="D78"/>
  <c r="E78"/>
  <c r="F78"/>
  <c r="G78"/>
  <c r="H78"/>
  <c r="I78"/>
  <c r="C79"/>
  <c r="D79"/>
  <c r="E79"/>
  <c r="F79"/>
  <c r="G79"/>
  <c r="H79"/>
  <c r="I79"/>
  <c r="C80"/>
  <c r="D80"/>
  <c r="E80"/>
  <c r="F80"/>
  <c r="G80"/>
  <c r="H80"/>
  <c r="I80"/>
  <c r="C81"/>
  <c r="D81"/>
  <c r="E81"/>
  <c r="F81"/>
  <c r="G81"/>
  <c r="H81"/>
  <c r="I81"/>
  <c r="C82"/>
  <c r="D82"/>
  <c r="E82"/>
  <c r="F82"/>
  <c r="G82"/>
  <c r="H82"/>
  <c r="I82"/>
  <c r="C83"/>
  <c r="D83"/>
  <c r="E83"/>
  <c r="F83"/>
  <c r="G83"/>
  <c r="H83"/>
  <c r="I83"/>
  <c r="C84"/>
  <c r="D84"/>
  <c r="E84"/>
  <c r="F84"/>
  <c r="G84"/>
  <c r="H84"/>
  <c r="I84"/>
  <c r="C85"/>
  <c r="D85"/>
  <c r="E85"/>
  <c r="F85"/>
  <c r="G85"/>
  <c r="H85"/>
  <c r="I85"/>
  <c r="C86"/>
  <c r="D86"/>
  <c r="E86"/>
  <c r="F86"/>
  <c r="G86"/>
  <c r="H86"/>
  <c r="I86"/>
  <c r="C87"/>
  <c r="D87"/>
  <c r="E87"/>
  <c r="F87"/>
  <c r="G87"/>
  <c r="H87"/>
  <c r="I87"/>
  <c r="C88"/>
  <c r="D88"/>
  <c r="E88"/>
  <c r="F88"/>
  <c r="G88"/>
  <c r="H88"/>
  <c r="I88"/>
  <c r="C89"/>
  <c r="D89"/>
  <c r="E89"/>
  <c r="F89"/>
  <c r="G89"/>
  <c r="H89"/>
  <c r="I89"/>
  <c r="C90"/>
  <c r="D90"/>
  <c r="E90"/>
  <c r="F90"/>
  <c r="G90"/>
  <c r="H90"/>
  <c r="I90"/>
  <c r="C91"/>
  <c r="D91"/>
  <c r="E91"/>
  <c r="F91"/>
  <c r="G91"/>
  <c r="H91"/>
  <c r="I91"/>
  <c r="C92"/>
  <c r="D92"/>
  <c r="E92"/>
  <c r="F92"/>
  <c r="G92"/>
  <c r="H92"/>
  <c r="I92"/>
  <c r="C93"/>
  <c r="D93"/>
  <c r="E93"/>
  <c r="F93"/>
  <c r="G93"/>
  <c r="H93"/>
  <c r="I93"/>
  <c r="C94"/>
  <c r="D94"/>
  <c r="E94"/>
  <c r="F94"/>
  <c r="G94"/>
  <c r="H94"/>
  <c r="I94"/>
  <c r="C95"/>
  <c r="D95"/>
  <c r="E95"/>
  <c r="F95"/>
  <c r="G95"/>
  <c r="H95"/>
  <c r="I95"/>
  <c r="C96"/>
  <c r="D96"/>
  <c r="E96"/>
  <c r="F96"/>
  <c r="G96"/>
  <c r="H96"/>
  <c r="I96"/>
  <c r="C97"/>
  <c r="D97"/>
  <c r="E97"/>
  <c r="F97"/>
  <c r="G97"/>
  <c r="H97"/>
  <c r="I97"/>
  <c r="C98"/>
  <c r="D98"/>
  <c r="E98"/>
  <c r="F98"/>
  <c r="G98"/>
  <c r="H98"/>
  <c r="I98"/>
  <c r="C99"/>
  <c r="D99"/>
  <c r="E99"/>
  <c r="F99"/>
  <c r="G99"/>
  <c r="H99"/>
  <c r="I99"/>
  <c r="C100"/>
  <c r="D100"/>
  <c r="E100"/>
  <c r="F100"/>
  <c r="G100"/>
  <c r="H100"/>
  <c r="I100"/>
  <c r="C101"/>
  <c r="D101"/>
  <c r="E101"/>
  <c r="F101"/>
  <c r="G101"/>
  <c r="H101"/>
  <c r="I101"/>
  <c r="C102"/>
  <c r="D102"/>
  <c r="E102"/>
  <c r="F102"/>
  <c r="G102"/>
  <c r="H102"/>
  <c r="I102"/>
  <c r="C103"/>
  <c r="D103"/>
  <c r="E103"/>
  <c r="F103"/>
  <c r="G103"/>
  <c r="H103"/>
  <c r="I103"/>
  <c r="C104"/>
  <c r="D104"/>
  <c r="E104"/>
  <c r="F104"/>
  <c r="G104"/>
  <c r="H104"/>
  <c r="I104"/>
  <c r="C105"/>
  <c r="D105"/>
  <c r="E105"/>
  <c r="F105"/>
  <c r="G105"/>
  <c r="H105"/>
  <c r="I105"/>
  <c r="C106"/>
  <c r="D106"/>
  <c r="E106"/>
  <c r="F106"/>
  <c r="G106"/>
  <c r="H106"/>
  <c r="I106"/>
  <c r="C107"/>
  <c r="D107"/>
  <c r="E107"/>
  <c r="F107"/>
  <c r="G107"/>
  <c r="H107"/>
  <c r="I107"/>
  <c r="C108"/>
  <c r="D108"/>
  <c r="E108"/>
  <c r="F108"/>
  <c r="G108"/>
  <c r="H108"/>
  <c r="I108"/>
  <c r="C109"/>
  <c r="D109"/>
  <c r="E109"/>
  <c r="F109"/>
  <c r="G109"/>
  <c r="H109"/>
  <c r="I109"/>
  <c r="C110"/>
  <c r="D110"/>
  <c r="E110"/>
  <c r="F110"/>
  <c r="G110"/>
  <c r="H110"/>
  <c r="I110"/>
  <c r="C111"/>
  <c r="D111"/>
  <c r="E111"/>
  <c r="F111"/>
  <c r="G111"/>
  <c r="H111"/>
  <c r="I111"/>
  <c r="C112"/>
  <c r="D112"/>
  <c r="E112"/>
  <c r="F112"/>
  <c r="G112"/>
  <c r="H112"/>
  <c r="I112"/>
  <c r="C113"/>
  <c r="D113"/>
  <c r="E113"/>
  <c r="F113"/>
  <c r="G113"/>
  <c r="H113"/>
  <c r="I113"/>
  <c r="C114"/>
  <c r="D114"/>
  <c r="E114"/>
  <c r="F114"/>
  <c r="G114"/>
  <c r="H114"/>
  <c r="I114"/>
  <c r="C115"/>
  <c r="D115"/>
  <c r="E115"/>
  <c r="F115"/>
  <c r="G115"/>
  <c r="H115"/>
  <c r="I115"/>
  <c r="C116"/>
  <c r="D116"/>
  <c r="E116"/>
  <c r="F116"/>
  <c r="G116"/>
  <c r="H116"/>
  <c r="I116"/>
  <c r="C117"/>
  <c r="D117"/>
  <c r="E117"/>
  <c r="F117"/>
  <c r="G117"/>
  <c r="H117"/>
  <c r="I117"/>
  <c r="C118"/>
  <c r="D118"/>
  <c r="E118"/>
  <c r="F118"/>
  <c r="G118"/>
  <c r="H118"/>
  <c r="I118"/>
  <c r="C119"/>
  <c r="D119"/>
  <c r="E119"/>
  <c r="F119"/>
  <c r="G119"/>
  <c r="H119"/>
  <c r="I119"/>
  <c r="C120"/>
  <c r="D120"/>
  <c r="E120"/>
  <c r="F120"/>
  <c r="G120"/>
  <c r="H120"/>
  <c r="I120"/>
  <c r="C121"/>
  <c r="D121"/>
  <c r="E121"/>
  <c r="F121"/>
  <c r="G121"/>
  <c r="H121"/>
  <c r="I121"/>
  <c r="C122"/>
  <c r="D122"/>
  <c r="E122"/>
  <c r="F122"/>
  <c r="G122"/>
  <c r="H122"/>
  <c r="I122"/>
  <c r="C123"/>
  <c r="D123"/>
  <c r="E123"/>
  <c r="F123"/>
  <c r="G123"/>
  <c r="H123"/>
  <c r="I123"/>
  <c r="C124"/>
  <c r="D124"/>
  <c r="E124"/>
  <c r="F124"/>
  <c r="G124"/>
  <c r="H124"/>
  <c r="I124"/>
  <c r="C125"/>
  <c r="D125"/>
  <c r="E125"/>
  <c r="F125"/>
  <c r="G125"/>
  <c r="H125"/>
  <c r="I125"/>
  <c r="C126"/>
  <c r="D126"/>
  <c r="E126"/>
  <c r="F126"/>
  <c r="G126"/>
  <c r="H126"/>
  <c r="I126"/>
  <c r="C127"/>
  <c r="D127"/>
  <c r="E127"/>
  <c r="F127"/>
  <c r="G127"/>
  <c r="H127"/>
  <c r="I127"/>
  <c r="C128"/>
  <c r="D128"/>
  <c r="E128"/>
  <c r="F128"/>
  <c r="G128"/>
  <c r="H128"/>
  <c r="I128"/>
  <c r="C129"/>
  <c r="D129"/>
  <c r="E129"/>
  <c r="F129"/>
  <c r="G129"/>
  <c r="H129"/>
  <c r="I129"/>
  <c r="C130"/>
  <c r="D130"/>
  <c r="E130"/>
  <c r="F130"/>
  <c r="G130"/>
  <c r="H130"/>
  <c r="I130"/>
  <c r="C131"/>
  <c r="D131"/>
  <c r="E131"/>
  <c r="F131"/>
  <c r="G131"/>
  <c r="H131"/>
  <c r="I131"/>
  <c r="C132"/>
  <c r="D132"/>
  <c r="E132"/>
  <c r="F132"/>
  <c r="G132"/>
  <c r="H132"/>
  <c r="I132"/>
  <c r="C133"/>
  <c r="D133"/>
  <c r="E133"/>
  <c r="F133"/>
  <c r="G133"/>
  <c r="H133"/>
  <c r="I133"/>
  <c r="C134"/>
  <c r="D134"/>
  <c r="E134"/>
  <c r="F134"/>
  <c r="G134"/>
  <c r="H134"/>
  <c r="I134"/>
  <c r="C135"/>
  <c r="D135"/>
  <c r="E135"/>
  <c r="F135"/>
  <c r="G135"/>
  <c r="H135"/>
  <c r="I135"/>
  <c r="C136"/>
  <c r="D136"/>
  <c r="E136"/>
  <c r="F136"/>
  <c r="G136"/>
  <c r="H136"/>
  <c r="I136"/>
  <c r="C137"/>
  <c r="D137"/>
  <c r="E137"/>
  <c r="F137"/>
  <c r="G137"/>
  <c r="H137"/>
  <c r="I137"/>
  <c r="C12" i="1"/>
  <c r="N39" i="7"/>
  <c r="J20" i="5"/>
  <c r="B3"/>
  <c r="D20"/>
  <c r="H20"/>
  <c r="K20"/>
  <c r="O20"/>
  <c r="M20"/>
  <c r="N20"/>
  <c r="P20"/>
  <c r="Q20"/>
  <c r="J19"/>
  <c r="D19"/>
  <c r="H19"/>
  <c r="K19"/>
  <c r="O19"/>
  <c r="M19"/>
  <c r="N19"/>
  <c r="P19"/>
  <c r="Q19"/>
  <c r="J18"/>
  <c r="D18"/>
  <c r="H18"/>
  <c r="K18"/>
  <c r="O18"/>
  <c r="M18"/>
  <c r="N18"/>
  <c r="P18"/>
  <c r="Q18"/>
  <c r="J17"/>
  <c r="D17"/>
  <c r="H17"/>
  <c r="K17"/>
  <c r="O17"/>
  <c r="M17"/>
  <c r="N17"/>
  <c r="P17"/>
  <c r="Q17"/>
  <c r="J16"/>
  <c r="D16"/>
  <c r="H16"/>
  <c r="K16"/>
  <c r="O16"/>
  <c r="M16"/>
  <c r="N16"/>
  <c r="P16"/>
  <c r="Q16"/>
  <c r="J15"/>
  <c r="D15"/>
  <c r="H15"/>
  <c r="K15"/>
  <c r="O15"/>
  <c r="M15"/>
  <c r="N15"/>
  <c r="P15"/>
  <c r="Q15"/>
  <c r="J14"/>
  <c r="D14"/>
  <c r="H14"/>
  <c r="K14"/>
  <c r="O14"/>
  <c r="M14"/>
  <c r="N14"/>
  <c r="P14"/>
  <c r="Q14"/>
  <c r="J13"/>
  <c r="D13"/>
  <c r="H13"/>
  <c r="K13"/>
  <c r="O13"/>
  <c r="M13"/>
  <c r="N13"/>
  <c r="P13"/>
  <c r="Q13"/>
  <c r="J12"/>
  <c r="D12"/>
  <c r="H12"/>
  <c r="K12"/>
  <c r="O12"/>
  <c r="M12"/>
  <c r="N12"/>
  <c r="P12"/>
  <c r="Q12"/>
  <c r="J11"/>
  <c r="D11"/>
  <c r="H11"/>
  <c r="K11"/>
  <c r="O11"/>
  <c r="M11"/>
  <c r="N11"/>
  <c r="P11"/>
  <c r="Q11"/>
  <c r="E69" i="6"/>
  <c r="D3"/>
  <c r="C60"/>
  <c r="D60"/>
  <c r="C61"/>
  <c r="D61"/>
  <c r="C62"/>
  <c r="D62"/>
  <c r="C63"/>
  <c r="D63"/>
  <c r="C64"/>
  <c r="D64"/>
  <c r="C65"/>
  <c r="D65"/>
  <c r="C66"/>
  <c r="D66"/>
  <c r="C67"/>
  <c r="D67"/>
  <c r="C68"/>
  <c r="D68"/>
  <c r="C69"/>
  <c r="D69"/>
  <c r="F69"/>
  <c r="G69"/>
  <c r="H69"/>
  <c r="I69"/>
  <c r="K69"/>
  <c r="L69"/>
  <c r="E68"/>
  <c r="C59"/>
  <c r="D59"/>
  <c r="F68"/>
  <c r="G68"/>
  <c r="H68"/>
  <c r="I68"/>
  <c r="K68"/>
  <c r="L68"/>
  <c r="E67"/>
  <c r="C58"/>
  <c r="D58"/>
  <c r="F67"/>
  <c r="G67"/>
  <c r="H67"/>
  <c r="I67"/>
  <c r="K67"/>
  <c r="L67"/>
  <c r="E66"/>
  <c r="C57"/>
  <c r="D57"/>
  <c r="F66"/>
  <c r="G66"/>
  <c r="H66"/>
  <c r="I66"/>
  <c r="K66"/>
  <c r="L66"/>
  <c r="E65"/>
  <c r="C56"/>
  <c r="D56"/>
  <c r="F65"/>
  <c r="G65"/>
  <c r="H65"/>
  <c r="I65"/>
  <c r="K65"/>
  <c r="L65"/>
  <c r="E64"/>
  <c r="C55"/>
  <c r="D55"/>
  <c r="F64"/>
  <c r="G64"/>
  <c r="H64"/>
  <c r="I64"/>
  <c r="K64"/>
  <c r="L64"/>
  <c r="E63"/>
  <c r="C54"/>
  <c r="D54"/>
  <c r="F63"/>
  <c r="G63"/>
  <c r="H63"/>
  <c r="I63"/>
  <c r="K63"/>
  <c r="L63"/>
  <c r="E62"/>
  <c r="C53"/>
  <c r="D53"/>
  <c r="F62"/>
  <c r="G62"/>
  <c r="H62"/>
  <c r="I62"/>
  <c r="K62"/>
  <c r="L62"/>
  <c r="E61"/>
  <c r="C52"/>
  <c r="D52"/>
  <c r="F61"/>
  <c r="G61"/>
  <c r="H61"/>
  <c r="I61"/>
  <c r="K61"/>
  <c r="L61"/>
  <c r="E60"/>
  <c r="C51"/>
  <c r="D51"/>
  <c r="F60"/>
  <c r="G60"/>
  <c r="H60"/>
  <c r="I60"/>
  <c r="K60"/>
  <c r="L60"/>
  <c r="E59"/>
  <c r="C50"/>
  <c r="D50"/>
  <c r="F59"/>
  <c r="G59"/>
  <c r="H59"/>
  <c r="I59"/>
  <c r="K59"/>
  <c r="L59"/>
  <c r="E58"/>
  <c r="C49"/>
  <c r="D49"/>
  <c r="F58"/>
  <c r="G58"/>
  <c r="H58"/>
  <c r="I58"/>
  <c r="K58"/>
  <c r="L58"/>
  <c r="E57"/>
  <c r="C48"/>
  <c r="D48"/>
  <c r="F57"/>
  <c r="G57"/>
  <c r="H57"/>
  <c r="I57"/>
  <c r="K57"/>
  <c r="L57"/>
  <c r="E56"/>
  <c r="C47"/>
  <c r="D47"/>
  <c r="F56"/>
  <c r="G56"/>
  <c r="H56"/>
  <c r="I56"/>
  <c r="K56"/>
  <c r="L56"/>
  <c r="E55"/>
  <c r="C46"/>
  <c r="D46"/>
  <c r="F55"/>
  <c r="G55"/>
  <c r="H55"/>
  <c r="I55"/>
  <c r="K55"/>
  <c r="L55"/>
  <c r="E54"/>
  <c r="C45"/>
  <c r="D45"/>
  <c r="F54"/>
  <c r="G54"/>
  <c r="H54"/>
  <c r="I54"/>
  <c r="K54"/>
  <c r="L54"/>
  <c r="E53"/>
  <c r="C44"/>
  <c r="D44"/>
  <c r="F53"/>
  <c r="G53"/>
  <c r="H53"/>
  <c r="I53"/>
  <c r="K53"/>
  <c r="L53"/>
  <c r="E52"/>
  <c r="C43"/>
  <c r="D43"/>
  <c r="F52"/>
  <c r="G52"/>
  <c r="H52"/>
  <c r="I52"/>
  <c r="K52"/>
  <c r="L52"/>
  <c r="E51"/>
  <c r="C42"/>
  <c r="D42"/>
  <c r="F51"/>
  <c r="G51"/>
  <c r="H51"/>
  <c r="I51"/>
  <c r="K51"/>
  <c r="L51"/>
  <c r="E50"/>
  <c r="C41"/>
  <c r="D41"/>
  <c r="F50"/>
  <c r="G50"/>
  <c r="H50"/>
  <c r="I50"/>
  <c r="K50"/>
  <c r="L50"/>
  <c r="E49"/>
  <c r="C40"/>
  <c r="D40"/>
  <c r="F49"/>
  <c r="G49"/>
  <c r="H49"/>
  <c r="I49"/>
  <c r="K49"/>
  <c r="L49"/>
  <c r="E48"/>
  <c r="C39"/>
  <c r="D39"/>
  <c r="F48"/>
  <c r="G48"/>
  <c r="H48"/>
  <c r="I48"/>
  <c r="K48"/>
  <c r="L48"/>
  <c r="E47"/>
  <c r="C38"/>
  <c r="D38"/>
  <c r="F47"/>
  <c r="G47"/>
  <c r="H47"/>
  <c r="I47"/>
  <c r="K47"/>
  <c r="L47"/>
  <c r="E46"/>
  <c r="C37"/>
  <c r="D37"/>
  <c r="F46"/>
  <c r="G46"/>
  <c r="H46"/>
  <c r="I46"/>
  <c r="K46"/>
  <c r="L46"/>
  <c r="E45"/>
  <c r="C36"/>
  <c r="D36"/>
  <c r="F45"/>
  <c r="G45"/>
  <c r="H45"/>
  <c r="I45"/>
  <c r="K45"/>
  <c r="L45"/>
  <c r="E44"/>
  <c r="C35"/>
  <c r="D35"/>
  <c r="F44"/>
  <c r="G44"/>
  <c r="H44"/>
  <c r="I44"/>
  <c r="K44"/>
  <c r="L44"/>
  <c r="E43"/>
  <c r="C34"/>
  <c r="D34"/>
  <c r="F43"/>
  <c r="G43"/>
  <c r="H43"/>
  <c r="I43"/>
  <c r="K43"/>
  <c r="L43"/>
  <c r="E42"/>
  <c r="C33"/>
  <c r="D33"/>
  <c r="F42"/>
  <c r="G42"/>
  <c r="H42"/>
  <c r="I42"/>
  <c r="K42"/>
  <c r="L42"/>
  <c r="E41"/>
  <c r="C32"/>
  <c r="D32"/>
  <c r="F41"/>
  <c r="G41"/>
  <c r="H41"/>
  <c r="I41"/>
  <c r="K41"/>
  <c r="L41"/>
  <c r="E40"/>
  <c r="C31"/>
  <c r="D31"/>
  <c r="F40"/>
  <c r="G40"/>
  <c r="H40"/>
  <c r="I40"/>
  <c r="K40"/>
  <c r="L40"/>
  <c r="E39"/>
  <c r="C30"/>
  <c r="D30"/>
  <c r="F39"/>
  <c r="G39"/>
  <c r="H39"/>
  <c r="I39"/>
  <c r="K39"/>
  <c r="L39"/>
  <c r="E38"/>
  <c r="C29"/>
  <c r="D29"/>
  <c r="F38"/>
  <c r="G38"/>
  <c r="H38"/>
  <c r="I38"/>
  <c r="K38"/>
  <c r="L38"/>
  <c r="E37"/>
  <c r="C28"/>
  <c r="D28"/>
  <c r="F37"/>
  <c r="G37"/>
  <c r="H37"/>
  <c r="I37"/>
  <c r="K37"/>
  <c r="L37"/>
  <c r="E36"/>
  <c r="C27"/>
  <c r="D27"/>
  <c r="F36"/>
  <c r="G36"/>
  <c r="H36"/>
  <c r="I36"/>
  <c r="K36"/>
  <c r="L36"/>
  <c r="E35"/>
  <c r="C26"/>
  <c r="D26"/>
  <c r="F35"/>
  <c r="G35"/>
  <c r="H35"/>
  <c r="I35"/>
  <c r="K35"/>
  <c r="L35"/>
  <c r="E34"/>
  <c r="C25"/>
  <c r="D25"/>
  <c r="F34"/>
  <c r="G34"/>
  <c r="H34"/>
  <c r="I34"/>
  <c r="K34"/>
  <c r="L34"/>
  <c r="E33"/>
  <c r="C24"/>
  <c r="D24"/>
  <c r="F33"/>
  <c r="G33"/>
  <c r="H33"/>
  <c r="I33"/>
  <c r="K33"/>
  <c r="L33"/>
  <c r="E32"/>
  <c r="C23"/>
  <c r="D23"/>
  <c r="F32"/>
  <c r="G32"/>
  <c r="H32"/>
  <c r="I32"/>
  <c r="K32"/>
  <c r="L32"/>
  <c r="E31"/>
  <c r="C22"/>
  <c r="D22"/>
  <c r="F31"/>
  <c r="G31"/>
  <c r="H31"/>
  <c r="I31"/>
  <c r="K31"/>
  <c r="L31"/>
  <c r="E30"/>
  <c r="C21"/>
  <c r="D21"/>
  <c r="F30"/>
  <c r="G30"/>
  <c r="H30"/>
  <c r="I30"/>
  <c r="K30"/>
  <c r="L30"/>
  <c r="E29"/>
  <c r="C20"/>
  <c r="D20"/>
  <c r="F29"/>
  <c r="G29"/>
  <c r="H29"/>
  <c r="I29"/>
  <c r="K29"/>
  <c r="L29"/>
  <c r="E28"/>
  <c r="C19"/>
  <c r="D19"/>
  <c r="F28"/>
  <c r="G28"/>
  <c r="H28"/>
  <c r="I28"/>
  <c r="K28"/>
  <c r="L28"/>
  <c r="E27"/>
  <c r="C18"/>
  <c r="D18"/>
  <c r="F27"/>
  <c r="G27"/>
  <c r="H27"/>
  <c r="I27"/>
  <c r="K27"/>
  <c r="L27"/>
  <c r="E26"/>
  <c r="C17"/>
  <c r="D17"/>
  <c r="F26"/>
  <c r="G26"/>
  <c r="H26"/>
  <c r="I26"/>
  <c r="K26"/>
  <c r="L26"/>
  <c r="E25"/>
  <c r="C16"/>
  <c r="D16"/>
  <c r="F25"/>
  <c r="G25"/>
  <c r="H25"/>
  <c r="I25"/>
  <c r="K25"/>
  <c r="L25"/>
  <c r="E24"/>
  <c r="C15"/>
  <c r="D15"/>
  <c r="F24"/>
  <c r="G24"/>
  <c r="H24"/>
  <c r="I24"/>
  <c r="K24"/>
  <c r="L24"/>
  <c r="E23"/>
  <c r="C14"/>
  <c r="D14"/>
  <c r="F23"/>
  <c r="G23"/>
  <c r="H23"/>
  <c r="I23"/>
  <c r="K23"/>
  <c r="L23"/>
  <c r="E22"/>
  <c r="C13"/>
  <c r="D13"/>
  <c r="F22"/>
  <c r="G22"/>
  <c r="H22"/>
  <c r="I22"/>
  <c r="K22"/>
  <c r="L22"/>
  <c r="E21"/>
  <c r="C12"/>
  <c r="D12"/>
  <c r="F21"/>
  <c r="G21"/>
  <c r="H21"/>
  <c r="I21"/>
  <c r="K21"/>
  <c r="L21"/>
  <c r="E20"/>
  <c r="C11"/>
  <c r="D11"/>
  <c r="F20"/>
  <c r="G20"/>
  <c r="H20"/>
  <c r="I20"/>
  <c r="K20"/>
  <c r="L20"/>
  <c r="E19"/>
  <c r="C10"/>
  <c r="D10"/>
  <c r="F19"/>
  <c r="G19"/>
  <c r="H19"/>
  <c r="I19"/>
  <c r="K19"/>
  <c r="L19"/>
  <c r="D3" i="1"/>
  <c r="C137"/>
  <c r="D137"/>
  <c r="E137"/>
  <c r="F137"/>
  <c r="H137"/>
  <c r="I137"/>
  <c r="C136"/>
  <c r="D136"/>
  <c r="E136"/>
  <c r="F136"/>
  <c r="H136"/>
  <c r="I136"/>
  <c r="C135"/>
  <c r="D135"/>
  <c r="E135"/>
  <c r="F135"/>
  <c r="H135"/>
  <c r="I135"/>
  <c r="C134"/>
  <c r="D134"/>
  <c r="E134"/>
  <c r="F134"/>
  <c r="H134"/>
  <c r="I134"/>
  <c r="C133"/>
  <c r="D133"/>
  <c r="E133"/>
  <c r="F133"/>
  <c r="H133"/>
  <c r="I133"/>
  <c r="C132"/>
  <c r="D132"/>
  <c r="E132"/>
  <c r="F132"/>
  <c r="H132"/>
  <c r="I132"/>
  <c r="C131"/>
  <c r="D131"/>
  <c r="E131"/>
  <c r="F131"/>
  <c r="H131"/>
  <c r="I131"/>
  <c r="C130"/>
  <c r="D130"/>
  <c r="E130"/>
  <c r="F130"/>
  <c r="H130"/>
  <c r="I130"/>
  <c r="C129"/>
  <c r="D129"/>
  <c r="E129"/>
  <c r="F129"/>
  <c r="H129"/>
  <c r="I129"/>
  <c r="C128"/>
  <c r="D128"/>
  <c r="E128"/>
  <c r="F128"/>
  <c r="H128"/>
  <c r="I128"/>
  <c r="C127"/>
  <c r="D127"/>
  <c r="E127"/>
  <c r="F127"/>
  <c r="H127"/>
  <c r="I127"/>
  <c r="C126"/>
  <c r="D126"/>
  <c r="E126"/>
  <c r="F126"/>
  <c r="H126"/>
  <c r="I126"/>
  <c r="C125"/>
  <c r="D125"/>
  <c r="E125"/>
  <c r="F125"/>
  <c r="H125"/>
  <c r="I125"/>
  <c r="C124"/>
  <c r="D124"/>
  <c r="E124"/>
  <c r="F124"/>
  <c r="H124"/>
  <c r="I124"/>
  <c r="C123"/>
  <c r="D123"/>
  <c r="E123"/>
  <c r="F123"/>
  <c r="H123"/>
  <c r="I123"/>
  <c r="C122"/>
  <c r="D122"/>
  <c r="E122"/>
  <c r="F122"/>
  <c r="H122"/>
  <c r="I122"/>
  <c r="C121"/>
  <c r="D121"/>
  <c r="E121"/>
  <c r="F121"/>
  <c r="H121"/>
  <c r="I121"/>
  <c r="C120"/>
  <c r="D120"/>
  <c r="E120"/>
  <c r="F120"/>
  <c r="H120"/>
  <c r="I120"/>
  <c r="C119"/>
  <c r="D119"/>
  <c r="E119"/>
  <c r="F119"/>
  <c r="H119"/>
  <c r="I119"/>
  <c r="C118"/>
  <c r="D118"/>
  <c r="E118"/>
  <c r="F118"/>
  <c r="H118"/>
  <c r="I118"/>
  <c r="C117"/>
  <c r="D117"/>
  <c r="E117"/>
  <c r="F117"/>
  <c r="H117"/>
  <c r="I117"/>
  <c r="C116"/>
  <c r="D116"/>
  <c r="E116"/>
  <c r="F116"/>
  <c r="H116"/>
  <c r="I116"/>
  <c r="C115"/>
  <c r="D115"/>
  <c r="E115"/>
  <c r="F115"/>
  <c r="H115"/>
  <c r="I115"/>
  <c r="C114"/>
  <c r="D114"/>
  <c r="E114"/>
  <c r="F114"/>
  <c r="H114"/>
  <c r="I114"/>
  <c r="C113"/>
  <c r="D113"/>
  <c r="E113"/>
  <c r="F113"/>
  <c r="H113"/>
  <c r="I113"/>
  <c r="C112"/>
  <c r="D112"/>
  <c r="E112"/>
  <c r="F112"/>
  <c r="H112"/>
  <c r="I112"/>
  <c r="C111"/>
  <c r="D111"/>
  <c r="E111"/>
  <c r="F111"/>
  <c r="H111"/>
  <c r="I111"/>
  <c r="C110"/>
  <c r="D110"/>
  <c r="E110"/>
  <c r="F110"/>
  <c r="H110"/>
  <c r="I110"/>
  <c r="C109"/>
  <c r="D109"/>
  <c r="E109"/>
  <c r="F109"/>
  <c r="H109"/>
  <c r="I109"/>
  <c r="C108"/>
  <c r="D108"/>
  <c r="E108"/>
  <c r="F108"/>
  <c r="H108"/>
  <c r="I108"/>
  <c r="C107"/>
  <c r="D107"/>
  <c r="E107"/>
  <c r="F107"/>
  <c r="H107"/>
  <c r="I107"/>
  <c r="C106"/>
  <c r="D106"/>
  <c r="E106"/>
  <c r="F106"/>
  <c r="H106"/>
  <c r="I106"/>
  <c r="C105"/>
  <c r="D105"/>
  <c r="E105"/>
  <c r="F105"/>
  <c r="H105"/>
  <c r="I105"/>
  <c r="C104"/>
  <c r="D104"/>
  <c r="E104"/>
  <c r="F104"/>
  <c r="H104"/>
  <c r="I104"/>
  <c r="C103"/>
  <c r="D103"/>
  <c r="E103"/>
  <c r="F103"/>
  <c r="H103"/>
  <c r="I103"/>
  <c r="C102"/>
  <c r="D102"/>
  <c r="E102"/>
  <c r="F102"/>
  <c r="H102"/>
  <c r="I102"/>
  <c r="C101"/>
  <c r="D101"/>
  <c r="E101"/>
  <c r="F101"/>
  <c r="H101"/>
  <c r="I101"/>
  <c r="C100"/>
  <c r="D100"/>
  <c r="E100"/>
  <c r="F100"/>
  <c r="H100"/>
  <c r="I100"/>
  <c r="C99"/>
  <c r="D99"/>
  <c r="E99"/>
  <c r="F99"/>
  <c r="H99"/>
  <c r="I99"/>
  <c r="C98"/>
  <c r="D98"/>
  <c r="E98"/>
  <c r="F98"/>
  <c r="H98"/>
  <c r="I98"/>
  <c r="C97"/>
  <c r="D97"/>
  <c r="E97"/>
  <c r="F97"/>
  <c r="H97"/>
  <c r="I97"/>
  <c r="C96"/>
  <c r="D96"/>
  <c r="E96"/>
  <c r="F96"/>
  <c r="H96"/>
  <c r="I96"/>
  <c r="C95"/>
  <c r="D95"/>
  <c r="E95"/>
  <c r="F95"/>
  <c r="H95"/>
  <c r="I95"/>
  <c r="C94"/>
  <c r="D94"/>
  <c r="E94"/>
  <c r="F94"/>
  <c r="H94"/>
  <c r="I94"/>
  <c r="C93"/>
  <c r="D93"/>
  <c r="E93"/>
  <c r="F93"/>
  <c r="H93"/>
  <c r="I93"/>
  <c r="C92"/>
  <c r="D92"/>
  <c r="E92"/>
  <c r="F92"/>
  <c r="H92"/>
  <c r="I92"/>
  <c r="C91"/>
  <c r="D91"/>
  <c r="E91"/>
  <c r="F91"/>
  <c r="H91"/>
  <c r="I91"/>
  <c r="C90"/>
  <c r="D90"/>
  <c r="E90"/>
  <c r="F90"/>
  <c r="H90"/>
  <c r="I90"/>
  <c r="C89"/>
  <c r="D89"/>
  <c r="E89"/>
  <c r="F89"/>
  <c r="H89"/>
  <c r="I89"/>
  <c r="C88"/>
  <c r="D88"/>
  <c r="E88"/>
  <c r="F88"/>
  <c r="H88"/>
  <c r="I88"/>
  <c r="C87"/>
  <c r="D87"/>
  <c r="E87"/>
  <c r="F87"/>
  <c r="H87"/>
  <c r="I87"/>
  <c r="C86"/>
  <c r="D86"/>
  <c r="E86"/>
  <c r="F86"/>
  <c r="H86"/>
  <c r="I86"/>
  <c r="C85"/>
  <c r="D85"/>
  <c r="E85"/>
  <c r="F85"/>
  <c r="H85"/>
  <c r="I85"/>
  <c r="C84"/>
  <c r="D84"/>
  <c r="E84"/>
  <c r="F84"/>
  <c r="H84"/>
  <c r="I84"/>
  <c r="C83"/>
  <c r="D83"/>
  <c r="E83"/>
  <c r="F83"/>
  <c r="H83"/>
  <c r="I83"/>
  <c r="C82"/>
  <c r="D82"/>
  <c r="E82"/>
  <c r="F82"/>
  <c r="H82"/>
  <c r="I82"/>
  <c r="C81"/>
  <c r="D81"/>
  <c r="E81"/>
  <c r="F81"/>
  <c r="H81"/>
  <c r="I81"/>
  <c r="C80"/>
  <c r="D80"/>
  <c r="E80"/>
  <c r="F80"/>
  <c r="H80"/>
  <c r="I80"/>
  <c r="C79"/>
  <c r="D79"/>
  <c r="E79"/>
  <c r="F79"/>
  <c r="H79"/>
  <c r="I79"/>
  <c r="C78"/>
  <c r="D78"/>
  <c r="E78"/>
  <c r="F78"/>
  <c r="H78"/>
  <c r="I78"/>
  <c r="C77"/>
  <c r="D77"/>
  <c r="E77"/>
  <c r="F77"/>
  <c r="H77"/>
  <c r="I77"/>
  <c r="C76"/>
  <c r="D76"/>
  <c r="E76"/>
  <c r="F76"/>
  <c r="H76"/>
  <c r="I76"/>
  <c r="C75"/>
  <c r="D75"/>
  <c r="E75"/>
  <c r="F75"/>
  <c r="H75"/>
  <c r="I75"/>
  <c r="C74"/>
  <c r="D74"/>
  <c r="E74"/>
  <c r="F74"/>
  <c r="H74"/>
  <c r="I74"/>
  <c r="C73"/>
  <c r="D73"/>
  <c r="E73"/>
  <c r="F73"/>
  <c r="H73"/>
  <c r="I73"/>
  <c r="C72"/>
  <c r="D72"/>
  <c r="E72"/>
  <c r="F72"/>
  <c r="H72"/>
  <c r="I72"/>
  <c r="C71"/>
  <c r="D71"/>
  <c r="E71"/>
  <c r="F71"/>
  <c r="H71"/>
  <c r="I71"/>
  <c r="C70"/>
  <c r="D70"/>
  <c r="E70"/>
  <c r="F70"/>
  <c r="H70"/>
  <c r="I70"/>
  <c r="C69"/>
  <c r="D69"/>
  <c r="E69"/>
  <c r="F69"/>
  <c r="H69"/>
  <c r="I69"/>
  <c r="C68"/>
  <c r="D68"/>
  <c r="E68"/>
  <c r="F68"/>
  <c r="H68"/>
  <c r="I68"/>
  <c r="C67"/>
  <c r="D67"/>
  <c r="E67"/>
  <c r="F67"/>
  <c r="H67"/>
  <c r="I67"/>
  <c r="C66"/>
  <c r="D66"/>
  <c r="E66"/>
  <c r="F66"/>
  <c r="H66"/>
  <c r="I66"/>
  <c r="C65"/>
  <c r="D65"/>
  <c r="E65"/>
  <c r="F65"/>
  <c r="H65"/>
  <c r="I65"/>
  <c r="C64"/>
  <c r="D64"/>
  <c r="E64"/>
  <c r="F64"/>
  <c r="H64"/>
  <c r="I64"/>
  <c r="C63"/>
  <c r="D63"/>
  <c r="E63"/>
  <c r="F63"/>
  <c r="H63"/>
  <c r="I63"/>
  <c r="C62"/>
  <c r="D62"/>
  <c r="E62"/>
  <c r="F62"/>
  <c r="H62"/>
  <c r="I62"/>
  <c r="C61"/>
  <c r="D61"/>
  <c r="E61"/>
  <c r="F61"/>
  <c r="H61"/>
  <c r="I61"/>
  <c r="C60"/>
  <c r="D60"/>
  <c r="E60"/>
  <c r="F60"/>
  <c r="H60"/>
  <c r="I60"/>
  <c r="C59"/>
  <c r="D59"/>
  <c r="E59"/>
  <c r="F59"/>
  <c r="H59"/>
  <c r="I59"/>
  <c r="C58"/>
  <c r="D58"/>
  <c r="E58"/>
  <c r="F58"/>
  <c r="H58"/>
  <c r="I58"/>
  <c r="C57"/>
  <c r="D57"/>
  <c r="E57"/>
  <c r="F57"/>
  <c r="H57"/>
  <c r="I57"/>
  <c r="C56"/>
  <c r="D56"/>
  <c r="E56"/>
  <c r="F56"/>
  <c r="H56"/>
  <c r="I56"/>
  <c r="C55"/>
  <c r="D55"/>
  <c r="E55"/>
  <c r="F55"/>
  <c r="H55"/>
  <c r="I55"/>
  <c r="C54"/>
  <c r="D54"/>
  <c r="E54"/>
  <c r="F54"/>
  <c r="H54"/>
  <c r="I54"/>
  <c r="C53"/>
  <c r="D53"/>
  <c r="E53"/>
  <c r="F53"/>
  <c r="H53"/>
  <c r="I53"/>
  <c r="C52"/>
  <c r="D52"/>
  <c r="E52"/>
  <c r="F52"/>
  <c r="H52"/>
  <c r="I52"/>
  <c r="C51"/>
  <c r="D51"/>
  <c r="E51"/>
  <c r="F51"/>
  <c r="H51"/>
  <c r="I51"/>
  <c r="C50"/>
  <c r="D50"/>
  <c r="E50"/>
  <c r="F50"/>
  <c r="H50"/>
  <c r="I50"/>
  <c r="C49"/>
  <c r="D49"/>
  <c r="E49"/>
  <c r="F49"/>
  <c r="H49"/>
  <c r="I49"/>
  <c r="C48"/>
  <c r="D48"/>
  <c r="E48"/>
  <c r="F48"/>
  <c r="H48"/>
  <c r="I48"/>
  <c r="C47"/>
  <c r="D47"/>
  <c r="E47"/>
  <c r="F47"/>
  <c r="H47"/>
  <c r="I47"/>
  <c r="C46"/>
  <c r="D46"/>
  <c r="E46"/>
  <c r="F46"/>
  <c r="H46"/>
  <c r="I46"/>
  <c r="C45"/>
  <c r="D45"/>
  <c r="E45"/>
  <c r="F45"/>
  <c r="H45"/>
  <c r="I45"/>
  <c r="C44"/>
  <c r="D44"/>
  <c r="E44"/>
  <c r="F44"/>
  <c r="H44"/>
  <c r="I44"/>
  <c r="C43"/>
  <c r="D43"/>
  <c r="E43"/>
  <c r="F43"/>
  <c r="H43"/>
  <c r="I43"/>
  <c r="C42"/>
  <c r="D42"/>
  <c r="E42"/>
  <c r="F42"/>
  <c r="H42"/>
  <c r="I42"/>
  <c r="C41"/>
  <c r="D41"/>
  <c r="E41"/>
  <c r="F41"/>
  <c r="H41"/>
  <c r="I41"/>
  <c r="C40"/>
  <c r="D40"/>
  <c r="E40"/>
  <c r="F40"/>
  <c r="H40"/>
  <c r="I40"/>
  <c r="C39"/>
  <c r="D39"/>
  <c r="E39"/>
  <c r="F39"/>
  <c r="H39"/>
  <c r="I39"/>
  <c r="C38"/>
  <c r="D38"/>
  <c r="E38"/>
  <c r="F38"/>
  <c r="H38"/>
  <c r="I38"/>
  <c r="C37"/>
  <c r="D37"/>
  <c r="E37"/>
  <c r="F37"/>
  <c r="H37"/>
  <c r="I37"/>
  <c r="C36"/>
  <c r="D36"/>
  <c r="E36"/>
  <c r="F36"/>
  <c r="H36"/>
  <c r="I36"/>
  <c r="C35"/>
  <c r="D35"/>
  <c r="E35"/>
  <c r="F35"/>
  <c r="H35"/>
  <c r="I35"/>
  <c r="C34"/>
  <c r="D34"/>
  <c r="E34"/>
  <c r="F34"/>
  <c r="H34"/>
  <c r="I34"/>
  <c r="C33"/>
  <c r="D33"/>
  <c r="E33"/>
  <c r="F33"/>
  <c r="H33"/>
  <c r="I33"/>
  <c r="C32"/>
  <c r="D32"/>
  <c r="E32"/>
  <c r="F32"/>
  <c r="H32"/>
  <c r="I32"/>
  <c r="C31"/>
  <c r="D31"/>
  <c r="E31"/>
  <c r="F31"/>
  <c r="H31"/>
  <c r="I31"/>
  <c r="C30"/>
  <c r="D30"/>
  <c r="E30"/>
  <c r="F30"/>
  <c r="H30"/>
  <c r="I30"/>
  <c r="C29"/>
  <c r="D29"/>
  <c r="E29"/>
  <c r="F29"/>
  <c r="H29"/>
  <c r="I29"/>
  <c r="C28"/>
  <c r="D28"/>
  <c r="E28"/>
  <c r="F28"/>
  <c r="H28"/>
  <c r="I28"/>
  <c r="C27"/>
  <c r="D27"/>
  <c r="E27"/>
  <c r="F27"/>
  <c r="H27"/>
  <c r="I27"/>
  <c r="C26"/>
  <c r="D26"/>
  <c r="E26"/>
  <c r="F26"/>
  <c r="H26"/>
  <c r="I26"/>
  <c r="C25"/>
  <c r="D25"/>
  <c r="E25"/>
  <c r="F25"/>
  <c r="H25"/>
  <c r="I25"/>
  <c r="C24"/>
  <c r="D24"/>
  <c r="E24"/>
  <c r="F24"/>
  <c r="H24"/>
  <c r="I24"/>
  <c r="C23"/>
  <c r="D23"/>
  <c r="E23"/>
  <c r="F23"/>
  <c r="H23"/>
  <c r="I23"/>
  <c r="C22"/>
  <c r="D22"/>
  <c r="E22"/>
  <c r="F22"/>
  <c r="H22"/>
  <c r="I22"/>
  <c r="C21"/>
  <c r="D21"/>
  <c r="E21"/>
  <c r="F21"/>
  <c r="H21"/>
  <c r="I21"/>
  <c r="C20"/>
  <c r="D20"/>
  <c r="E20"/>
  <c r="F20"/>
  <c r="H20"/>
  <c r="I20"/>
  <c r="C19"/>
  <c r="D19"/>
  <c r="E19"/>
  <c r="F19"/>
  <c r="H19"/>
  <c r="I19"/>
  <c r="C18"/>
  <c r="D18"/>
  <c r="E18"/>
  <c r="F18"/>
  <c r="H18"/>
  <c r="I18"/>
  <c r="C17"/>
  <c r="D17"/>
  <c r="E17"/>
  <c r="F17"/>
  <c r="H17"/>
  <c r="I17"/>
  <c r="C16"/>
  <c r="D16"/>
  <c r="E16"/>
  <c r="F16"/>
  <c r="H16"/>
  <c r="I16"/>
  <c r="C15"/>
  <c r="D15"/>
  <c r="E15"/>
  <c r="F15"/>
  <c r="H15"/>
  <c r="I15"/>
  <c r="C14"/>
  <c r="D14"/>
  <c r="E14"/>
  <c r="F14"/>
  <c r="H14"/>
  <c r="I14"/>
  <c r="C13"/>
  <c r="D13"/>
  <c r="E13"/>
  <c r="F13"/>
  <c r="H13"/>
  <c r="I13"/>
  <c r="C3" i="8"/>
  <c r="C13"/>
  <c r="D13"/>
  <c r="E13"/>
  <c r="F13"/>
  <c r="G13"/>
  <c r="C14"/>
  <c r="D14"/>
  <c r="E14"/>
  <c r="F14"/>
  <c r="G14"/>
  <c r="C15"/>
  <c r="D15"/>
  <c r="E15"/>
  <c r="F15"/>
  <c r="G15"/>
  <c r="C16"/>
  <c r="D16"/>
  <c r="E16"/>
  <c r="F16"/>
  <c r="G16"/>
  <c r="C17"/>
  <c r="D17"/>
  <c r="E17"/>
  <c r="F17"/>
  <c r="G17"/>
  <c r="C18"/>
  <c r="D18"/>
  <c r="E18"/>
  <c r="F18"/>
  <c r="G18"/>
  <c r="C19"/>
  <c r="D19"/>
  <c r="E19"/>
  <c r="F19"/>
  <c r="G19"/>
  <c r="C20"/>
  <c r="D20"/>
  <c r="E20"/>
  <c r="F20"/>
  <c r="G20"/>
  <c r="C21"/>
  <c r="D21"/>
  <c r="E21"/>
  <c r="F21"/>
  <c r="G21"/>
  <c r="C22"/>
  <c r="D22"/>
  <c r="E22"/>
  <c r="F22"/>
  <c r="G22"/>
  <c r="C23"/>
  <c r="D23"/>
  <c r="E23"/>
  <c r="F23"/>
  <c r="G23"/>
  <c r="C24"/>
  <c r="D24"/>
  <c r="E24"/>
  <c r="F24"/>
  <c r="G24"/>
  <c r="C25"/>
  <c r="D25"/>
  <c r="E25"/>
  <c r="F25"/>
  <c r="G25"/>
  <c r="C26"/>
  <c r="D26"/>
  <c r="E26"/>
  <c r="F26"/>
  <c r="G26"/>
  <c r="C27"/>
  <c r="D27"/>
  <c r="E27"/>
  <c r="F27"/>
  <c r="G27"/>
  <c r="C28"/>
  <c r="D28"/>
  <c r="E28"/>
  <c r="F28"/>
  <c r="G28"/>
  <c r="C29"/>
  <c r="D29"/>
  <c r="E29"/>
  <c r="F29"/>
  <c r="G29"/>
  <c r="C30"/>
  <c r="D30"/>
  <c r="E30"/>
  <c r="F30"/>
  <c r="G30"/>
  <c r="C31"/>
  <c r="D31"/>
  <c r="E31"/>
  <c r="F31"/>
  <c r="G31"/>
  <c r="C32"/>
  <c r="D32"/>
  <c r="E32"/>
  <c r="F32"/>
  <c r="G32"/>
  <c r="C33"/>
  <c r="D33"/>
  <c r="E33"/>
  <c r="F33"/>
  <c r="G33"/>
  <c r="C34"/>
  <c r="D34"/>
  <c r="E34"/>
  <c r="F34"/>
  <c r="G34"/>
  <c r="C35"/>
  <c r="D35"/>
  <c r="E35"/>
  <c r="F35"/>
  <c r="G35"/>
  <c r="C36"/>
  <c r="D36"/>
  <c r="E36"/>
  <c r="F36"/>
  <c r="G36"/>
  <c r="C12"/>
  <c r="D12"/>
  <c r="E12"/>
  <c r="F12"/>
  <c r="G12"/>
  <c r="M39" i="7"/>
  <c r="J13" i="8"/>
  <c r="J14"/>
  <c r="J15"/>
  <c r="J16"/>
  <c r="J17"/>
  <c r="J18"/>
  <c r="J19"/>
  <c r="J20"/>
  <c r="J21"/>
  <c r="J22"/>
  <c r="J23"/>
  <c r="J24"/>
  <c r="J25"/>
  <c r="J26"/>
  <c r="J27"/>
  <c r="J28"/>
  <c r="J29"/>
  <c r="J30"/>
  <c r="J31"/>
  <c r="J32"/>
  <c r="J33"/>
  <c r="J34"/>
  <c r="J35"/>
  <c r="J36"/>
  <c r="J12"/>
  <c r="D37" i="7"/>
  <c r="L36"/>
  <c r="L37"/>
  <c r="L38"/>
  <c r="G14" i="1"/>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
  <c r="K14" i="7"/>
  <c r="G3"/>
  <c r="C3"/>
  <c r="L20" i="5"/>
  <c r="L19"/>
  <c r="L18"/>
  <c r="L17"/>
  <c r="L16"/>
  <c r="L15"/>
  <c r="L14"/>
  <c r="L13"/>
  <c r="L12"/>
  <c r="L11"/>
  <c r="I20"/>
  <c r="I19"/>
  <c r="I18"/>
  <c r="I17"/>
  <c r="I16"/>
  <c r="I15"/>
  <c r="I14"/>
  <c r="I13"/>
  <c r="I12"/>
  <c r="I11"/>
  <c r="I36" i="8"/>
  <c r="I35"/>
  <c r="I34"/>
  <c r="I33"/>
  <c r="I32"/>
  <c r="I31"/>
  <c r="I30"/>
  <c r="I29"/>
  <c r="I28"/>
  <c r="I27"/>
  <c r="I26"/>
  <c r="I25"/>
  <c r="I24"/>
  <c r="I23"/>
  <c r="I22"/>
  <c r="I21"/>
  <c r="I20"/>
  <c r="I19"/>
  <c r="I18"/>
  <c r="I17"/>
  <c r="I16"/>
  <c r="I15"/>
  <c r="I14"/>
  <c r="I13"/>
  <c r="I12"/>
  <c r="D35" i="7"/>
  <c r="D34"/>
  <c r="D33"/>
  <c r="D32"/>
  <c r="D31"/>
  <c r="D30"/>
  <c r="D29"/>
  <c r="D28"/>
  <c r="D27"/>
  <c r="D26"/>
  <c r="D25"/>
  <c r="D24"/>
  <c r="D23"/>
  <c r="D22"/>
  <c r="D21"/>
  <c r="D20"/>
  <c r="D19"/>
  <c r="D18"/>
  <c r="D17"/>
  <c r="D16"/>
  <c r="D15"/>
  <c r="D14"/>
  <c r="D13"/>
  <c r="D12"/>
  <c r="D11"/>
  <c r="D36"/>
  <c r="O35"/>
  <c r="O34"/>
  <c r="O33"/>
  <c r="O32"/>
  <c r="O31"/>
  <c r="O30"/>
  <c r="O29"/>
  <c r="O28"/>
  <c r="O27"/>
  <c r="O26"/>
  <c r="O25"/>
  <c r="O24"/>
  <c r="O23"/>
  <c r="O22"/>
  <c r="O21"/>
  <c r="O20"/>
  <c r="O19"/>
  <c r="O18"/>
  <c r="O17"/>
  <c r="O16"/>
  <c r="O15"/>
  <c r="O14"/>
  <c r="O13"/>
  <c r="O12"/>
  <c r="O11"/>
  <c r="J69" i="6"/>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F12" i="7"/>
  <c r="H12"/>
  <c r="F13"/>
  <c r="H13"/>
  <c r="F14"/>
  <c r="H14"/>
  <c r="F15"/>
  <c r="H15"/>
  <c r="F16"/>
  <c r="H16"/>
  <c r="F17"/>
  <c r="H17"/>
  <c r="F18"/>
  <c r="H18"/>
  <c r="F19"/>
  <c r="H19"/>
  <c r="F20"/>
  <c r="H20"/>
  <c r="F21"/>
  <c r="H21"/>
  <c r="F22"/>
  <c r="H22"/>
  <c r="F23"/>
  <c r="H23"/>
  <c r="F24"/>
  <c r="H24"/>
  <c r="F25"/>
  <c r="H25"/>
  <c r="F26"/>
  <c r="H26"/>
  <c r="F27"/>
  <c r="H27"/>
  <c r="F28"/>
  <c r="H28"/>
  <c r="F29"/>
  <c r="H29"/>
  <c r="F30"/>
  <c r="H30"/>
  <c r="F31"/>
  <c r="H31"/>
  <c r="F32"/>
  <c r="H32"/>
  <c r="F33"/>
  <c r="H33"/>
  <c r="F34"/>
  <c r="H34"/>
  <c r="F35"/>
  <c r="H35"/>
  <c r="F11"/>
  <c r="H11"/>
  <c r="E12"/>
  <c r="G12"/>
  <c r="I12"/>
  <c r="J12"/>
  <c r="K12"/>
  <c r="E13"/>
  <c r="G13"/>
  <c r="I13"/>
  <c r="J13"/>
  <c r="K13"/>
  <c r="E14"/>
  <c r="G14"/>
  <c r="I14"/>
  <c r="J14"/>
  <c r="E15"/>
  <c r="G15"/>
  <c r="E16"/>
  <c r="G16"/>
  <c r="I16"/>
  <c r="J16"/>
  <c r="K16"/>
  <c r="E17"/>
  <c r="G17"/>
  <c r="I17"/>
  <c r="J17"/>
  <c r="K17"/>
  <c r="E18"/>
  <c r="G18"/>
  <c r="I18"/>
  <c r="J18"/>
  <c r="K18"/>
  <c r="E19"/>
  <c r="G19"/>
  <c r="E20"/>
  <c r="G20"/>
  <c r="I20"/>
  <c r="J20"/>
  <c r="K20"/>
  <c r="E21"/>
  <c r="G21"/>
  <c r="I21"/>
  <c r="J21"/>
  <c r="K21"/>
  <c r="E22"/>
  <c r="G22"/>
  <c r="I22"/>
  <c r="J22"/>
  <c r="K22"/>
  <c r="E23"/>
  <c r="G23"/>
  <c r="E24"/>
  <c r="G24"/>
  <c r="I24"/>
  <c r="J24"/>
  <c r="K24"/>
  <c r="E25"/>
  <c r="G25"/>
  <c r="I25"/>
  <c r="J25"/>
  <c r="K25"/>
  <c r="E26"/>
  <c r="G26"/>
  <c r="I26"/>
  <c r="J26"/>
  <c r="K26"/>
  <c r="E27"/>
  <c r="G27"/>
  <c r="E28"/>
  <c r="G28"/>
  <c r="I28"/>
  <c r="J28"/>
  <c r="K28"/>
  <c r="E29"/>
  <c r="G29"/>
  <c r="I29"/>
  <c r="J29"/>
  <c r="K29"/>
  <c r="E30"/>
  <c r="G30"/>
  <c r="I30"/>
  <c r="J30"/>
  <c r="K30"/>
  <c r="E31"/>
  <c r="G31"/>
  <c r="E32"/>
  <c r="G32"/>
  <c r="I32"/>
  <c r="J32"/>
  <c r="K32"/>
  <c r="E33"/>
  <c r="G33"/>
  <c r="I33"/>
  <c r="J33"/>
  <c r="K33"/>
  <c r="E34"/>
  <c r="G34"/>
  <c r="I34"/>
  <c r="J34"/>
  <c r="K34"/>
  <c r="E35"/>
  <c r="G35"/>
  <c r="E11"/>
  <c r="G11"/>
  <c r="I11"/>
  <c r="J11"/>
  <c r="K11"/>
  <c r="I35"/>
  <c r="J35"/>
  <c r="K35"/>
  <c r="I31"/>
  <c r="J31"/>
  <c r="K31"/>
  <c r="I27"/>
  <c r="J27"/>
  <c r="K27"/>
  <c r="I23"/>
  <c r="J23"/>
  <c r="K23"/>
  <c r="I19"/>
  <c r="J19"/>
  <c r="K19"/>
  <c r="I15"/>
  <c r="J15"/>
  <c r="K15"/>
  <c r="M36"/>
</calcChain>
</file>

<file path=xl/sharedStrings.xml><?xml version="1.0" encoding="utf-8"?>
<sst xmlns="http://schemas.openxmlformats.org/spreadsheetml/2006/main" count="488" uniqueCount="100">
  <si>
    <t>mg/l</t>
  </si>
  <si>
    <t>(95% betrouwbaarheidsinterval)</t>
  </si>
  <si>
    <t>Uitgebreide meetonzekerheid =</t>
  </si>
  <si>
    <t>Meetonzekerheid σ =</t>
  </si>
  <si>
    <t>(standaardafwijking meetonzekerheid)</t>
  </si>
  <si>
    <t>Rapportagegrens analyse</t>
  </si>
  <si>
    <t>Uitgangspunt 2: de lozingseis is theoretisch geformuleerd -&gt; we moeten de meetfout verdisconteren</t>
  </si>
  <si>
    <t>gemeten</t>
  </si>
  <si>
    <t>gecomb</t>
  </si>
  <si>
    <t>meetpunt 2.9</t>
  </si>
  <si>
    <t>meetpunt 4.35</t>
  </si>
  <si>
    <t>verschil</t>
  </si>
  <si>
    <t>verschilmeting</t>
  </si>
  <si>
    <t>meting</t>
  </si>
  <si>
    <t>σ</t>
  </si>
  <si>
    <t>Meetonzekerheid =</t>
  </si>
  <si>
    <t>Form [4]</t>
  </si>
  <si>
    <t>Datum</t>
  </si>
  <si>
    <t>[mg/l]</t>
  </si>
  <si>
    <t>Oordeel</t>
  </si>
  <si>
    <t xml:space="preserve">Rapportagegrens </t>
  </si>
  <si>
    <t>Meetwaarde</t>
  </si>
  <si>
    <t>lozingseis</t>
  </si>
  <si>
    <t>N-N02 + N-NO3</t>
  </si>
  <si>
    <t>N-Kj</t>
  </si>
  <si>
    <t>N-NO2 + N-NO3</t>
  </si>
  <si>
    <t>N-tot</t>
  </si>
  <si>
    <t>NO2/NO3</t>
  </si>
  <si>
    <t>jaargemiddelde</t>
  </si>
  <si>
    <t>bovengrens b van afrondingsinterval a =</t>
  </si>
  <si>
    <t>afrondingsinterval a =</t>
  </si>
  <si>
    <t>BZV5</t>
  </si>
  <si>
    <t>Uitgebreide meetonzekerheid</t>
  </si>
  <si>
    <t>Meetonzekerheid</t>
  </si>
  <si>
    <t>afrondings-</t>
  </si>
  <si>
    <t>= lozingseis maximum</t>
  </si>
  <si>
    <t>aantal metingen</t>
  </si>
  <si>
    <t>Form [1b]</t>
  </si>
  <si>
    <t>Form [5]</t>
  </si>
  <si>
    <t>form. 1b</t>
  </si>
  <si>
    <t>Lozingeis</t>
  </si>
  <si>
    <t>form 1 = verschilmeting - 2 * gecomb σ</t>
  </si>
  <si>
    <t>datum</t>
  </si>
  <si>
    <t>Uitgebreide meetonzekerheid %</t>
  </si>
  <si>
    <t>Verschileis</t>
  </si>
  <si>
    <t>Stof</t>
  </si>
  <si>
    <t>Lozingseis vrg 10 en eenheid</t>
  </si>
  <si>
    <t>conc</t>
  </si>
  <si>
    <t>gecor. waarde</t>
  </si>
  <si>
    <t>Lozingseis</t>
  </si>
  <si>
    <r>
      <t>Uitgangspunt 1: de analyse heeft geen systematische fout (d</t>
    </r>
    <r>
      <rPr>
        <vertAlign val="subscript"/>
        <sz val="10"/>
        <rFont val="Times New Roman"/>
        <family val="1"/>
      </rPr>
      <t>x</t>
    </r>
    <r>
      <rPr>
        <sz val="10"/>
        <rFont val="Times New Roman"/>
        <family val="1"/>
      </rPr>
      <t xml:space="preserve"> = 0)</t>
    </r>
  </si>
  <si>
    <r>
      <t>(s</t>
    </r>
    <r>
      <rPr>
        <vertAlign val="subscript"/>
        <sz val="10"/>
        <rFont val="Times New Roman"/>
        <family val="1"/>
      </rPr>
      <t>e</t>
    </r>
    <r>
      <rPr>
        <sz val="10"/>
        <rFont val="Times New Roman"/>
        <family val="1"/>
      </rPr>
      <t>)</t>
    </r>
    <r>
      <rPr>
        <vertAlign val="superscript"/>
        <sz val="10"/>
        <rFont val="Times New Roman"/>
        <family val="1"/>
      </rPr>
      <t>2</t>
    </r>
  </si>
  <si>
    <r>
      <t>[mg/l]</t>
    </r>
    <r>
      <rPr>
        <vertAlign val="superscript"/>
        <sz val="10"/>
        <rFont val="Times New Roman"/>
        <family val="1"/>
      </rPr>
      <t>2</t>
    </r>
  </si>
  <si>
    <t>vrg10</t>
  </si>
  <si>
    <t>Afrondingsinterval</t>
  </si>
  <si>
    <t>a</t>
  </si>
  <si>
    <t>Lozingseis jaargemiddeld N-tot</t>
  </si>
  <si>
    <r>
      <t>s</t>
    </r>
    <r>
      <rPr>
        <vertAlign val="subscript"/>
        <sz val="10"/>
        <rFont val="Times New Roman"/>
        <family val="1"/>
      </rPr>
      <t>e</t>
    </r>
  </si>
  <si>
    <t>Maximale</t>
  </si>
  <si>
    <t>interval a</t>
  </si>
  <si>
    <t>Bovengrens b</t>
  </si>
  <si>
    <t>Afrondings-</t>
  </si>
  <si>
    <t>waarde</t>
  </si>
  <si>
    <t>Grens-</t>
  </si>
  <si>
    <t>Grenswaarde (mg/l)</t>
  </si>
  <si>
    <t>Bovengrens b van</t>
  </si>
  <si>
    <t>afrondingsinterval a</t>
  </si>
  <si>
    <t>P-tot</t>
  </si>
  <si>
    <t>x</t>
  </si>
  <si>
    <t>bovengrens b afrond interval</t>
  </si>
  <si>
    <t>afrondingsinterval</t>
  </si>
  <si>
    <t>Afgerond NEN 1047*</t>
  </si>
  <si>
    <t>* aantal decimalen onder afrondingsinterval  a is bepalend voor het oordeel</t>
  </si>
  <si>
    <t>Afgerond NEN 1047 *</t>
  </si>
  <si>
    <t>Afgerond NEN1047 *</t>
  </si>
  <si>
    <t>zs</t>
  </si>
  <si>
    <t>meetpunt a</t>
  </si>
  <si>
    <t>meetpunt b</t>
  </si>
  <si>
    <t xml:space="preserve">afgerond gemiddelde NEN 1047 * </t>
  </si>
  <si>
    <t>Rapportagegrens</t>
  </si>
  <si>
    <t>eenheid</t>
  </si>
  <si>
    <r>
      <t>s</t>
    </r>
    <r>
      <rPr>
        <vertAlign val="subscript"/>
        <sz val="10"/>
        <rFont val="Times New Roman"/>
        <family val="1"/>
      </rPr>
      <t>e</t>
    </r>
    <r>
      <rPr>
        <sz val="11"/>
        <rFont val="Symbol"/>
        <family val="1"/>
        <charset val="2"/>
      </rPr>
      <t/>
    </r>
  </si>
  <si>
    <t>eenheid:</t>
  </si>
  <si>
    <t>Rapporgage grens</t>
  </si>
  <si>
    <t>(97,5% betrouwbaarheidsinterval)</t>
  </si>
  <si>
    <t>Oordeel **</t>
  </si>
  <si>
    <t>** let op: overschrijding wordt in dit spreadsheet getoetst op de grenswaarde. In de praktijk mag nooit de 40 mg/l worden overschreden. Enkele keren per jaar mag de 20 mg/l grens worden overschreden.</t>
  </si>
  <si>
    <t>Rapportagegrens (mg/l)</t>
  </si>
  <si>
    <t>Toelichting</t>
  </si>
  <si>
    <t>voor veel voorkomende situaties zijn voorbeelden opgenomen</t>
  </si>
  <si>
    <t xml:space="preserve">de meeste formules in de tabbladen zijn beveiligd om vergissingen van de gebruiker te voorkomen </t>
  </si>
  <si>
    <t>de gebruiker moet in de werkbladen waarmee getoetst wordt de mintgroene velden invullen</t>
  </si>
  <si>
    <t>in een aantal tabbladen zijn 150 regels beschikbaar om data in te voeren; dat kan worden vergroot door de beveiliging er af te halen</t>
  </si>
  <si>
    <t>er is steeds sprake van een voorbeeld werkblad en daarnaast een werkblad waar de gebruiker zelf een toetsing mee kan uitvoeren</t>
  </si>
  <si>
    <t>werkbladen om mee te toetsen zijn te herkennen aan een rode tab</t>
  </si>
  <si>
    <t>let op de meetonzekerheid; die is laboratorium afhankelijk en moet het betreffende laboratorium kunnen leveren</t>
  </si>
  <si>
    <t>het wachtwoord om toetsbladen te kunnen aanpassen aan de praktijkbehoefte is 'toetsing' (integer handelen door de gebruiker is uitgangspunt)</t>
  </si>
  <si>
    <t>dit excell sheet is een hulpmiddel voor het toetsen op overschrijding van theoretische lozingseisen</t>
  </si>
  <si>
    <t>“Disclaimer - Dit spreadsheet is bedoeld als hulpmiddel bij de toetsing van meetgegevens. Het spreadsheet is met de nodige zorg ontwikkeld, maar Rijkswaterstaat aanvaardt geen enkele aansprakelijkheid voor eventuele fouten in het spreadsheet of onjuist gebruik van het spreadsheet.”</t>
  </si>
  <si>
    <t>formules in de voorbeeld toetsbladen zijn beveiligd tegen per ongeluk veranderen van formules. Deze kunnen niet worden geopend met dit wachtwoord</t>
  </si>
</sst>
</file>

<file path=xl/styles.xml><?xml version="1.0" encoding="utf-8"?>
<styleSheet xmlns="http://schemas.openxmlformats.org/spreadsheetml/2006/main">
  <numFmts count="7">
    <numFmt numFmtId="164" formatCode="d/mm/yy;@"/>
    <numFmt numFmtId="165" formatCode="0.0"/>
    <numFmt numFmtId="166" formatCode="[$-413]d/mmm/yy;@"/>
    <numFmt numFmtId="167" formatCode="0.00000"/>
    <numFmt numFmtId="168" formatCode="0.000"/>
    <numFmt numFmtId="169" formatCode="0.0%"/>
    <numFmt numFmtId="170" formatCode="0.0000"/>
  </numFmts>
  <fonts count="29">
    <font>
      <sz val="10"/>
      <name val="Arial"/>
    </font>
    <font>
      <sz val="11"/>
      <color indexed="8"/>
      <name val="Calibri"/>
      <family val="2"/>
    </font>
    <font>
      <sz val="11"/>
      <color indexed="8"/>
      <name val="Calibri"/>
      <family val="2"/>
    </font>
    <font>
      <sz val="10"/>
      <name val="Arial"/>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8"/>
      <name val="Arial"/>
    </font>
    <font>
      <sz val="11"/>
      <name val="Times New Roman"/>
      <family val="1"/>
    </font>
    <font>
      <sz val="11"/>
      <name val="Symbol"/>
      <family val="1"/>
      <charset val="2"/>
    </font>
    <font>
      <sz val="10"/>
      <name val="Times New Roman"/>
      <family val="1"/>
    </font>
    <font>
      <vertAlign val="subscript"/>
      <sz val="10"/>
      <name val="Times New Roman"/>
      <family val="1"/>
    </font>
    <font>
      <vertAlign val="superscript"/>
      <sz val="10"/>
      <name val="Times New Roman"/>
      <family val="1"/>
    </font>
    <font>
      <sz val="10"/>
      <name val="Arial"/>
      <family val="2"/>
    </font>
    <font>
      <sz val="10"/>
      <color indexed="8"/>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51"/>
        <bgColor indexed="64"/>
      </patternFill>
    </fill>
    <fill>
      <patternFill patternType="solid">
        <fgColor indexed="43"/>
        <bgColor indexed="64"/>
      </patternFill>
    </fill>
    <fill>
      <patternFill patternType="solid">
        <fgColor indexed="42"/>
        <bgColor indexed="64"/>
      </patternFill>
    </fill>
    <fill>
      <patternFill patternType="solid">
        <fgColor indexed="15"/>
        <bgColor indexed="64"/>
      </patternFill>
    </fill>
    <fill>
      <patternFill patternType="solid">
        <fgColor indexed="42"/>
        <bgColor indexed="27"/>
      </patternFill>
    </fill>
    <fill>
      <patternFill patternType="solid">
        <fgColor indexed="1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46">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3" applyNumberFormat="0" applyFill="0" applyAlignment="0" applyProtection="0"/>
    <xf numFmtId="0" fontId="9" fillId="4" borderId="0" applyNumberFormat="0" applyBorder="0" applyAlignment="0" applyProtection="0"/>
    <xf numFmtId="0" fontId="10" fillId="7" borderId="1" applyNumberFormat="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22" borderId="0" applyNumberFormat="0" applyBorder="0" applyAlignment="0" applyProtection="0"/>
    <xf numFmtId="0" fontId="4" fillId="23" borderId="7" applyNumberFormat="0" applyFont="0" applyAlignment="0" applyProtection="0"/>
    <xf numFmtId="0" fontId="15" fillId="3" borderId="0" applyNumberFormat="0" applyBorder="0" applyAlignment="0" applyProtection="0"/>
    <xf numFmtId="9" fontId="3" fillId="0" borderId="0" applyFont="0" applyFill="0" applyBorder="0" applyAlignment="0" applyProtection="0"/>
    <xf numFmtId="0" fontId="4" fillId="0" borderId="0"/>
    <xf numFmtId="0" fontId="2" fillId="0" borderId="0"/>
    <xf numFmtId="0" fontId="1" fillId="0" borderId="0"/>
    <xf numFmtId="0" fontId="16" fillId="0" borderId="0" applyNumberFormat="0" applyFill="0" applyBorder="0" applyAlignment="0" applyProtection="0"/>
    <xf numFmtId="0" fontId="17" fillId="0" borderId="8" applyNumberFormat="0" applyFill="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46">
    <xf numFmtId="0" fontId="0" fillId="0" borderId="0" xfId="0"/>
    <xf numFmtId="0" fontId="22" fillId="0" borderId="0" xfId="0" applyFont="1"/>
    <xf numFmtId="0" fontId="24" fillId="0" borderId="0" xfId="0" applyFont="1"/>
    <xf numFmtId="9" fontId="24" fillId="24" borderId="10" xfId="37" applyFont="1" applyFill="1" applyBorder="1" applyAlignment="1">
      <alignment horizontal="center"/>
    </xf>
    <xf numFmtId="164" fontId="24" fillId="0" borderId="0" xfId="0" applyNumberFormat="1" applyFont="1" applyFill="1" applyBorder="1"/>
    <xf numFmtId="49" fontId="24" fillId="0" borderId="0" xfId="0" applyNumberFormat="1" applyFont="1" applyFill="1" applyBorder="1"/>
    <xf numFmtId="0" fontId="24" fillId="25" borderId="10" xfId="0" applyFont="1" applyFill="1" applyBorder="1" applyAlignment="1">
      <alignment horizontal="center"/>
    </xf>
    <xf numFmtId="0" fontId="24" fillId="0" borderId="0" xfId="0" applyFont="1" applyFill="1"/>
    <xf numFmtId="164" fontId="24" fillId="0" borderId="0" xfId="0" applyNumberFormat="1" applyFont="1" applyBorder="1"/>
    <xf numFmtId="0" fontId="24" fillId="0" borderId="0" xfId="0" applyFont="1" applyFill="1" applyBorder="1" applyAlignment="1">
      <alignment horizontal="center"/>
    </xf>
    <xf numFmtId="2" fontId="24" fillId="0" borderId="0" xfId="0" applyNumberFormat="1" applyFont="1" applyFill="1" applyBorder="1"/>
    <xf numFmtId="164" fontId="24" fillId="26" borderId="11" xfId="0" applyNumberFormat="1" applyFont="1" applyFill="1" applyBorder="1"/>
    <xf numFmtId="49" fontId="24" fillId="26" borderId="11" xfId="0" applyNumberFormat="1" applyFont="1" applyFill="1" applyBorder="1" applyAlignment="1">
      <alignment horizontal="center"/>
    </xf>
    <xf numFmtId="2" fontId="24" fillId="26" borderId="11" xfId="0" applyNumberFormat="1" applyFont="1" applyFill="1" applyBorder="1" applyAlignment="1">
      <alignment horizontal="center"/>
    </xf>
    <xf numFmtId="0" fontId="24" fillId="26" borderId="11" xfId="0" applyFont="1" applyFill="1" applyBorder="1" applyAlignment="1">
      <alignment horizontal="center"/>
    </xf>
    <xf numFmtId="0" fontId="24" fillId="26" borderId="12" xfId="0" applyFont="1" applyFill="1" applyBorder="1" applyAlignment="1">
      <alignment horizontal="center"/>
    </xf>
    <xf numFmtId="2" fontId="24" fillId="26" borderId="12" xfId="0" applyNumberFormat="1" applyFont="1" applyFill="1" applyBorder="1" applyAlignment="1">
      <alignment horizontal="center" wrapText="1"/>
    </xf>
    <xf numFmtId="2" fontId="24" fillId="0" borderId="10" xfId="0" applyNumberFormat="1" applyFont="1" applyBorder="1" applyAlignment="1">
      <alignment horizontal="center"/>
    </xf>
    <xf numFmtId="14" fontId="24" fillId="26" borderId="12" xfId="0" applyNumberFormat="1" applyFont="1" applyFill="1" applyBorder="1"/>
    <xf numFmtId="14" fontId="24" fillId="0" borderId="10" xfId="38" applyNumberFormat="1" applyFont="1" applyBorder="1" applyAlignment="1">
      <alignment horizontal="left"/>
    </xf>
    <xf numFmtId="0" fontId="24" fillId="27" borderId="10" xfId="38" applyFont="1" applyFill="1" applyBorder="1" applyAlignment="1">
      <alignment horizontal="center"/>
    </xf>
    <xf numFmtId="0" fontId="24" fillId="0" borderId="10" xfId="0" applyFont="1" applyBorder="1" applyAlignment="1">
      <alignment horizontal="center"/>
    </xf>
    <xf numFmtId="167" fontId="24" fillId="0" borderId="10" xfId="0" applyNumberFormat="1" applyFont="1" applyBorder="1" applyAlignment="1">
      <alignment horizontal="center"/>
    </xf>
    <xf numFmtId="0" fontId="24" fillId="0" borderId="10" xfId="0" applyFont="1" applyBorder="1"/>
    <xf numFmtId="2" fontId="24" fillId="0" borderId="10" xfId="0" applyNumberFormat="1" applyFont="1" applyBorder="1"/>
    <xf numFmtId="168" fontId="24" fillId="0" borderId="10" xfId="0" applyNumberFormat="1" applyFont="1" applyBorder="1" applyAlignment="1">
      <alignment horizontal="center"/>
    </xf>
    <xf numFmtId="165" fontId="24" fillId="27" borderId="10" xfId="38" applyNumberFormat="1" applyFont="1" applyFill="1" applyBorder="1" applyAlignment="1">
      <alignment horizontal="center"/>
    </xf>
    <xf numFmtId="2" fontId="24" fillId="0" borderId="0" xfId="0" applyNumberFormat="1" applyFont="1" applyBorder="1" applyAlignment="1">
      <alignment horizontal="center"/>
    </xf>
    <xf numFmtId="0" fontId="24" fillId="0" borderId="0" xfId="0" applyFont="1" applyAlignment="1">
      <alignment horizontal="center"/>
    </xf>
    <xf numFmtId="164" fontId="24" fillId="26" borderId="13" xfId="0" applyNumberFormat="1" applyFont="1" applyFill="1" applyBorder="1"/>
    <xf numFmtId="49" fontId="24" fillId="26" borderId="13" xfId="0" applyNumberFormat="1" applyFont="1" applyFill="1" applyBorder="1" applyAlignment="1">
      <alignment horizontal="center"/>
    </xf>
    <xf numFmtId="0" fontId="24" fillId="26" borderId="13" xfId="0" applyFont="1" applyFill="1" applyBorder="1" applyAlignment="1">
      <alignment horizontal="center"/>
    </xf>
    <xf numFmtId="2" fontId="24" fillId="26" borderId="13" xfId="0" applyNumberFormat="1" applyFont="1" applyFill="1" applyBorder="1" applyAlignment="1">
      <alignment horizontal="center"/>
    </xf>
    <xf numFmtId="165" fontId="24" fillId="27" borderId="10" xfId="0" applyNumberFormat="1" applyFont="1" applyFill="1" applyBorder="1" applyAlignment="1">
      <alignment horizontal="center" vertical="center"/>
    </xf>
    <xf numFmtId="167" fontId="24" fillId="0" borderId="10" xfId="0" applyNumberFormat="1" applyFont="1" applyBorder="1"/>
    <xf numFmtId="2" fontId="24" fillId="28" borderId="10" xfId="0" applyNumberFormat="1" applyFont="1" applyFill="1" applyBorder="1" applyAlignment="1">
      <alignment horizontal="center"/>
    </xf>
    <xf numFmtId="0" fontId="24" fillId="27" borderId="10" xfId="0" applyFont="1" applyFill="1" applyBorder="1" applyAlignment="1">
      <alignment horizontal="center"/>
    </xf>
    <xf numFmtId="0" fontId="24" fillId="0" borderId="0" xfId="0" applyFont="1" applyAlignment="1">
      <alignment horizontal="left"/>
    </xf>
    <xf numFmtId="169" fontId="24" fillId="24" borderId="10" xfId="37" applyNumberFormat="1" applyFont="1" applyFill="1" applyBorder="1" applyAlignment="1">
      <alignment horizontal="center"/>
    </xf>
    <xf numFmtId="0" fontId="24" fillId="0" borderId="0" xfId="0" quotePrefix="1" applyFont="1"/>
    <xf numFmtId="1" fontId="24" fillId="0" borderId="10" xfId="0" applyNumberFormat="1" applyFont="1" applyBorder="1" applyAlignment="1">
      <alignment horizontal="center"/>
    </xf>
    <xf numFmtId="0" fontId="24" fillId="0" borderId="0" xfId="0" applyFont="1" applyFill="1" applyAlignment="1">
      <alignment horizontal="center"/>
    </xf>
    <xf numFmtId="0" fontId="27" fillId="0" borderId="0" xfId="0" applyFont="1" applyAlignment="1">
      <alignment horizontal="center"/>
    </xf>
    <xf numFmtId="14" fontId="24" fillId="26" borderId="13" xfId="0" applyNumberFormat="1" applyFont="1" applyFill="1" applyBorder="1"/>
    <xf numFmtId="2" fontId="24" fillId="26" borderId="13" xfId="0" applyNumberFormat="1" applyFont="1" applyFill="1" applyBorder="1" applyAlignment="1">
      <alignment horizontal="center" wrapText="1"/>
    </xf>
    <xf numFmtId="0" fontId="24" fillId="0" borderId="0" xfId="0" applyFont="1" applyBorder="1" applyAlignment="1">
      <alignment horizontal="center"/>
    </xf>
    <xf numFmtId="14" fontId="24" fillId="0" borderId="0" xfId="38" applyNumberFormat="1" applyFont="1" applyBorder="1" applyAlignment="1">
      <alignment horizontal="left"/>
    </xf>
    <xf numFmtId="2" fontId="24" fillId="0" borderId="0" xfId="0" applyNumberFormat="1" applyFont="1" applyBorder="1"/>
    <xf numFmtId="0" fontId="24" fillId="0" borderId="0" xfId="0" applyFont="1" applyBorder="1"/>
    <xf numFmtId="0" fontId="24" fillId="0" borderId="10" xfId="0" applyFont="1" applyFill="1" applyBorder="1" applyAlignment="1">
      <alignment horizontal="center"/>
    </xf>
    <xf numFmtId="168" fontId="24" fillId="26" borderId="12" xfId="0" applyNumberFormat="1" applyFont="1" applyFill="1" applyBorder="1" applyAlignment="1">
      <alignment horizontal="center" wrapText="1"/>
    </xf>
    <xf numFmtId="0" fontId="24" fillId="27" borderId="0" xfId="0" applyFont="1" applyFill="1" applyAlignment="1">
      <alignment horizontal="center"/>
    </xf>
    <xf numFmtId="168" fontId="24" fillId="0" borderId="0" xfId="0" applyNumberFormat="1" applyFont="1" applyFill="1"/>
    <xf numFmtId="0" fontId="24" fillId="0" borderId="0" xfId="0" applyFont="1" applyFill="1" applyBorder="1"/>
    <xf numFmtId="9" fontId="24" fillId="27" borderId="10" xfId="37" applyFont="1" applyFill="1" applyBorder="1" applyAlignment="1">
      <alignment horizontal="center"/>
    </xf>
    <xf numFmtId="168" fontId="24" fillId="0" borderId="0" xfId="0" applyNumberFormat="1" applyFont="1"/>
    <xf numFmtId="0" fontId="24" fillId="0" borderId="0" xfId="0" applyFont="1" applyAlignment="1">
      <alignment horizontal="left" indent="1"/>
    </xf>
    <xf numFmtId="0" fontId="24" fillId="27" borderId="0" xfId="0" applyFont="1" applyFill="1" applyBorder="1" applyAlignment="1">
      <alignment horizontal="center"/>
    </xf>
    <xf numFmtId="0" fontId="24" fillId="26" borderId="0" xfId="0" applyFont="1" applyFill="1"/>
    <xf numFmtId="168" fontId="24" fillId="26" borderId="14" xfId="0" applyNumberFormat="1" applyFont="1" applyFill="1" applyBorder="1" applyAlignment="1">
      <alignment horizontal="center"/>
    </xf>
    <xf numFmtId="164" fontId="24" fillId="26" borderId="12" xfId="0" applyNumberFormat="1" applyFont="1" applyFill="1" applyBorder="1"/>
    <xf numFmtId="165" fontId="24" fillId="0" borderId="0" xfId="0" applyNumberFormat="1" applyFont="1" applyAlignment="1">
      <alignment horizontal="center"/>
    </xf>
    <xf numFmtId="168" fontId="24" fillId="0" borderId="0" xfId="0" applyNumberFormat="1" applyFont="1" applyAlignment="1">
      <alignment horizontal="center"/>
    </xf>
    <xf numFmtId="170" fontId="24" fillId="0" borderId="0" xfId="0" applyNumberFormat="1" applyFont="1" applyAlignment="1">
      <alignment horizontal="center"/>
    </xf>
    <xf numFmtId="164" fontId="24" fillId="0" borderId="0" xfId="0" applyNumberFormat="1" applyFont="1" applyFill="1" applyBorder="1" applyAlignment="1">
      <alignment horizontal="left"/>
    </xf>
    <xf numFmtId="165" fontId="24" fillId="0" borderId="0" xfId="0" applyNumberFormat="1" applyFont="1" applyFill="1" applyBorder="1" applyAlignment="1">
      <alignment horizontal="center"/>
    </xf>
    <xf numFmtId="168" fontId="24" fillId="0" borderId="0" xfId="0" applyNumberFormat="1" applyFont="1" applyFill="1" applyAlignment="1">
      <alignment horizontal="center"/>
    </xf>
    <xf numFmtId="170" fontId="24" fillId="0" borderId="0" xfId="0" applyNumberFormat="1" applyFont="1" applyFill="1" applyAlignment="1">
      <alignment horizontal="center"/>
    </xf>
    <xf numFmtId="164" fontId="24" fillId="0" borderId="0" xfId="0" applyNumberFormat="1" applyFont="1" applyBorder="1" applyAlignment="1">
      <alignment horizontal="left"/>
    </xf>
    <xf numFmtId="168" fontId="24" fillId="0" borderId="0" xfId="0" applyNumberFormat="1" applyFont="1" applyFill="1" applyBorder="1" applyAlignment="1">
      <alignment horizontal="center"/>
    </xf>
    <xf numFmtId="164" fontId="24" fillId="26" borderId="11" xfId="0" applyNumberFormat="1" applyFont="1" applyFill="1" applyBorder="1" applyAlignment="1">
      <alignment horizontal="center"/>
    </xf>
    <xf numFmtId="165" fontId="24" fillId="26" borderId="11" xfId="0" applyNumberFormat="1" applyFont="1" applyFill="1" applyBorder="1" applyAlignment="1">
      <alignment horizontal="center"/>
    </xf>
    <xf numFmtId="168" fontId="24" fillId="26" borderId="11" xfId="0" applyNumberFormat="1" applyFont="1" applyFill="1" applyBorder="1" applyAlignment="1">
      <alignment horizontal="center"/>
    </xf>
    <xf numFmtId="170" fontId="24" fillId="26" borderId="14" xfId="0" applyNumberFormat="1" applyFont="1" applyFill="1" applyBorder="1" applyAlignment="1">
      <alignment horizontal="center"/>
    </xf>
    <xf numFmtId="14" fontId="24" fillId="26" borderId="12" xfId="0" applyNumberFormat="1" applyFont="1" applyFill="1" applyBorder="1" applyAlignment="1">
      <alignment horizontal="center"/>
    </xf>
    <xf numFmtId="165" fontId="24" fillId="26" borderId="12" xfId="0" applyNumberFormat="1" applyFont="1" applyFill="1" applyBorder="1" applyAlignment="1">
      <alignment horizontal="center"/>
    </xf>
    <xf numFmtId="170" fontId="24" fillId="26" borderId="12" xfId="0" applyNumberFormat="1" applyFont="1" applyFill="1" applyBorder="1" applyAlignment="1">
      <alignment horizontal="center" wrapText="1"/>
    </xf>
    <xf numFmtId="14" fontId="24" fillId="27" borderId="10" xfId="38" applyNumberFormat="1" applyFont="1" applyFill="1" applyBorder="1" applyAlignment="1">
      <alignment horizontal="center"/>
    </xf>
    <xf numFmtId="168" fontId="24" fillId="0" borderId="0" xfId="0" applyNumberFormat="1" applyFont="1" applyFill="1" applyAlignment="1">
      <alignment horizontal="right"/>
    </xf>
    <xf numFmtId="14" fontId="24" fillId="27" borderId="10" xfId="40" applyNumberFormat="1" applyFont="1" applyFill="1" applyBorder="1" applyAlignment="1">
      <alignment horizontal="center"/>
    </xf>
    <xf numFmtId="165" fontId="24" fillId="27" borderId="10" xfId="40" applyNumberFormat="1" applyFont="1" applyFill="1" applyBorder="1" applyAlignment="1">
      <alignment horizontal="center"/>
    </xf>
    <xf numFmtId="0" fontId="24" fillId="27" borderId="10" xfId="0" applyFont="1" applyFill="1" applyBorder="1"/>
    <xf numFmtId="0" fontId="24" fillId="0" borderId="0" xfId="0" applyFont="1" applyBorder="1" applyAlignment="1">
      <alignment vertical="center"/>
    </xf>
    <xf numFmtId="9" fontId="24" fillId="24" borderId="0" xfId="37" applyFont="1" applyFill="1" applyBorder="1" applyAlignment="1">
      <alignment horizontal="center" vertical="center"/>
    </xf>
    <xf numFmtId="0" fontId="24" fillId="0" borderId="0" xfId="0" applyFont="1" applyBorder="1" applyAlignment="1">
      <alignment horizontal="center" vertical="center"/>
    </xf>
    <xf numFmtId="1" fontId="24" fillId="0" borderId="0" xfId="0" applyNumberFormat="1" applyFont="1" applyBorder="1" applyAlignment="1">
      <alignment horizontal="center"/>
    </xf>
    <xf numFmtId="164" fontId="24" fillId="0" borderId="0" xfId="0" applyNumberFormat="1" applyFont="1" applyFill="1" applyBorder="1" applyAlignment="1">
      <alignment vertical="center"/>
    </xf>
    <xf numFmtId="0" fontId="24" fillId="0" borderId="0" xfId="0" applyFont="1" applyFill="1" applyBorder="1" applyAlignment="1">
      <alignment horizontal="center" vertical="center"/>
    </xf>
    <xf numFmtId="164" fontId="24" fillId="0" borderId="0" xfId="0" applyNumberFormat="1" applyFont="1" applyBorder="1" applyAlignment="1">
      <alignment vertical="center"/>
    </xf>
    <xf numFmtId="2" fontId="24" fillId="0" borderId="0" xfId="0" applyNumberFormat="1" applyFont="1" applyFill="1" applyBorder="1" applyAlignment="1">
      <alignment horizontal="center" vertical="center"/>
    </xf>
    <xf numFmtId="2" fontId="24" fillId="0" borderId="0" xfId="0" applyNumberFormat="1" applyFont="1" applyFill="1" applyBorder="1" applyAlignment="1">
      <alignment horizontal="center"/>
    </xf>
    <xf numFmtId="0" fontId="24" fillId="26" borderId="10" xfId="0" applyFont="1" applyFill="1" applyBorder="1" applyAlignment="1">
      <alignment horizontal="center"/>
    </xf>
    <xf numFmtId="2" fontId="24" fillId="26" borderId="10" xfId="0" applyNumberFormat="1" applyFont="1" applyFill="1" applyBorder="1" applyAlignment="1">
      <alignment horizontal="center"/>
    </xf>
    <xf numFmtId="1" fontId="24" fillId="26" borderId="10" xfId="0" applyNumberFormat="1" applyFont="1" applyFill="1" applyBorder="1" applyAlignment="1">
      <alignment horizontal="center"/>
    </xf>
    <xf numFmtId="170" fontId="24" fillId="26" borderId="10" xfId="0" applyNumberFormat="1" applyFont="1" applyFill="1" applyBorder="1" applyAlignment="1">
      <alignment horizontal="center"/>
    </xf>
    <xf numFmtId="168" fontId="24" fillId="26" borderId="10" xfId="0" applyNumberFormat="1" applyFont="1" applyFill="1" applyBorder="1" applyAlignment="1">
      <alignment horizontal="center"/>
    </xf>
    <xf numFmtId="0" fontId="24" fillId="26" borderId="10" xfId="0" applyFont="1" applyFill="1" applyBorder="1"/>
    <xf numFmtId="170" fontId="24" fillId="26" borderId="10" xfId="0" applyNumberFormat="1" applyFont="1" applyFill="1" applyBorder="1" applyAlignment="1">
      <alignment horizontal="center" wrapText="1"/>
    </xf>
    <xf numFmtId="168" fontId="24" fillId="26" borderId="10" xfId="0" applyNumberFormat="1" applyFont="1" applyFill="1" applyBorder="1" applyAlignment="1">
      <alignment horizontal="center" wrapText="1"/>
    </xf>
    <xf numFmtId="1" fontId="24" fillId="0" borderId="10" xfId="0" applyNumberFormat="1" applyFont="1" applyFill="1" applyBorder="1" applyAlignment="1">
      <alignment horizontal="center"/>
    </xf>
    <xf numFmtId="2" fontId="24" fillId="0" borderId="10" xfId="0" applyNumberFormat="1" applyFont="1" applyFill="1" applyBorder="1" applyAlignment="1">
      <alignment horizontal="center"/>
    </xf>
    <xf numFmtId="1" fontId="24" fillId="0" borderId="0" xfId="0" applyNumberFormat="1" applyFont="1" applyAlignment="1">
      <alignment horizontal="center"/>
    </xf>
    <xf numFmtId="0" fontId="24" fillId="0" borderId="10" xfId="0" applyFont="1" applyBorder="1" applyAlignment="1">
      <alignment horizontal="center" vertical="center"/>
    </xf>
    <xf numFmtId="166" fontId="24" fillId="27" borderId="10" xfId="0" applyNumberFormat="1" applyFont="1" applyFill="1" applyBorder="1" applyAlignment="1">
      <alignment horizontal="center"/>
    </xf>
    <xf numFmtId="9" fontId="24" fillId="27" borderId="0" xfId="37" applyFont="1" applyFill="1" applyBorder="1" applyAlignment="1">
      <alignment horizontal="center" vertical="center"/>
    </xf>
    <xf numFmtId="0" fontId="24" fillId="27" borderId="0" xfId="0" applyFont="1" applyFill="1" applyBorder="1" applyAlignment="1">
      <alignment horizontal="center" vertical="center"/>
    </xf>
    <xf numFmtId="0" fontId="24" fillId="27" borderId="10" xfId="0" applyFont="1" applyFill="1" applyBorder="1" applyAlignment="1">
      <alignment horizontal="center" vertical="center"/>
    </xf>
    <xf numFmtId="9" fontId="24" fillId="27" borderId="10" xfId="37" applyFont="1" applyFill="1" applyBorder="1" applyAlignment="1">
      <alignment horizontal="center" vertical="center"/>
    </xf>
    <xf numFmtId="9" fontId="24" fillId="24" borderId="10" xfId="37" applyFont="1" applyFill="1" applyBorder="1" applyAlignment="1">
      <alignment horizontal="center" vertical="center"/>
    </xf>
    <xf numFmtId="14" fontId="24" fillId="27" borderId="10" xfId="0" applyNumberFormat="1" applyFont="1" applyFill="1" applyBorder="1" applyAlignment="1">
      <alignment horizontal="right" vertical="center"/>
    </xf>
    <xf numFmtId="0" fontId="24" fillId="0" borderId="0" xfId="0" applyFont="1" applyFill="1" applyAlignment="1">
      <alignment horizontal="right"/>
    </xf>
    <xf numFmtId="9" fontId="24" fillId="24" borderId="11" xfId="37" applyFont="1" applyFill="1" applyBorder="1" applyAlignment="1">
      <alignment horizontal="center"/>
    </xf>
    <xf numFmtId="2" fontId="24" fillId="27" borderId="11" xfId="37" applyNumberFormat="1" applyFont="1" applyFill="1" applyBorder="1" applyAlignment="1">
      <alignment horizontal="center"/>
    </xf>
    <xf numFmtId="0" fontId="24" fillId="27" borderId="0" xfId="0" applyFont="1" applyFill="1" applyAlignment="1">
      <alignment horizontal="left"/>
    </xf>
    <xf numFmtId="14" fontId="24" fillId="0" borderId="10" xfId="40" applyNumberFormat="1" applyFont="1" applyBorder="1" applyAlignment="1">
      <alignment horizontal="left"/>
    </xf>
    <xf numFmtId="0" fontId="24" fillId="27" borderId="10" xfId="40" applyFont="1" applyFill="1" applyBorder="1" applyAlignment="1">
      <alignment horizontal="center"/>
    </xf>
    <xf numFmtId="164" fontId="28" fillId="27" borderId="10" xfId="38" applyNumberFormat="1" applyFont="1" applyFill="1" applyBorder="1"/>
    <xf numFmtId="1" fontId="24" fillId="27" borderId="10" xfId="38" applyNumberFormat="1" applyFont="1" applyFill="1" applyBorder="1" applyAlignment="1">
      <alignment horizontal="right"/>
    </xf>
    <xf numFmtId="1" fontId="28" fillId="0" borderId="10" xfId="38" applyNumberFormat="1" applyFont="1" applyBorder="1"/>
    <xf numFmtId="1" fontId="28" fillId="0" borderId="10" xfId="38" applyNumberFormat="1" applyFont="1" applyFill="1" applyBorder="1"/>
    <xf numFmtId="168" fontId="24" fillId="0" borderId="10" xfId="0" applyNumberFormat="1" applyFont="1" applyFill="1" applyBorder="1"/>
    <xf numFmtId="0" fontId="24" fillId="0" borderId="10" xfId="0" applyFont="1" applyFill="1" applyBorder="1"/>
    <xf numFmtId="0" fontId="24" fillId="0" borderId="10" xfId="0" applyFont="1" applyFill="1" applyBorder="1" applyAlignment="1">
      <alignment wrapText="1"/>
    </xf>
    <xf numFmtId="1" fontId="28" fillId="29" borderId="10" xfId="38" applyNumberFormat="1" applyFont="1" applyFill="1" applyBorder="1"/>
    <xf numFmtId="1" fontId="28" fillId="27" borderId="10" xfId="38" applyNumberFormat="1" applyFont="1" applyFill="1" applyBorder="1"/>
    <xf numFmtId="1" fontId="24" fillId="27" borderId="10" xfId="0" applyNumberFormat="1" applyFont="1" applyFill="1" applyBorder="1"/>
    <xf numFmtId="1" fontId="24" fillId="27" borderId="10" xfId="38" applyNumberFormat="1" applyFont="1" applyFill="1" applyBorder="1"/>
    <xf numFmtId="164" fontId="28" fillId="27" borderId="10" xfId="39" applyNumberFormat="1" applyFont="1" applyFill="1" applyBorder="1"/>
    <xf numFmtId="1" fontId="24" fillId="27" borderId="10" xfId="39" applyNumberFormat="1" applyFont="1" applyFill="1" applyBorder="1" applyAlignment="1">
      <alignment horizontal="right"/>
    </xf>
    <xf numFmtId="1" fontId="28" fillId="0" borderId="10" xfId="39" applyNumberFormat="1" applyFont="1" applyBorder="1"/>
    <xf numFmtId="1" fontId="28" fillId="0" borderId="10" xfId="39" applyNumberFormat="1" applyFont="1" applyFill="1" applyBorder="1"/>
    <xf numFmtId="1" fontId="28" fillId="29" borderId="10" xfId="39" applyNumberFormat="1" applyFont="1" applyFill="1" applyBorder="1"/>
    <xf numFmtId="1" fontId="28" fillId="27" borderId="10" xfId="39" applyNumberFormat="1" applyFont="1" applyFill="1" applyBorder="1"/>
    <xf numFmtId="1" fontId="24" fillId="27" borderId="10" xfId="39" applyNumberFormat="1" applyFont="1" applyFill="1" applyBorder="1"/>
    <xf numFmtId="170" fontId="24" fillId="0" borderId="10" xfId="0" applyNumberFormat="1" applyFont="1" applyBorder="1" applyAlignment="1">
      <alignment horizontal="center"/>
    </xf>
    <xf numFmtId="0" fontId="24" fillId="0" borderId="10" xfId="0" applyFont="1" applyBorder="1" applyAlignment="1">
      <alignment horizontal="left"/>
    </xf>
    <xf numFmtId="165" fontId="24" fillId="30" borderId="10" xfId="0" applyNumberFormat="1" applyFont="1" applyFill="1" applyBorder="1" applyAlignment="1">
      <alignment horizontal="left"/>
    </xf>
    <xf numFmtId="0" fontId="27" fillId="0" borderId="0" xfId="0" applyFont="1"/>
    <xf numFmtId="0" fontId="24" fillId="26" borderId="11" xfId="0" applyFont="1" applyFill="1" applyBorder="1" applyAlignment="1">
      <alignment horizontal="center" wrapText="1"/>
    </xf>
    <xf numFmtId="0" fontId="24" fillId="26" borderId="12" xfId="0" applyFont="1" applyFill="1" applyBorder="1" applyAlignment="1">
      <alignment horizontal="center" wrapText="1"/>
    </xf>
    <xf numFmtId="168" fontId="24" fillId="26" borderId="11" xfId="0" applyNumberFormat="1" applyFont="1" applyFill="1" applyBorder="1" applyAlignment="1">
      <alignment horizontal="center" wrapText="1"/>
    </xf>
    <xf numFmtId="168" fontId="24" fillId="26" borderId="12" xfId="0" applyNumberFormat="1" applyFont="1" applyFill="1" applyBorder="1" applyAlignment="1">
      <alignment horizontal="center" wrapText="1"/>
    </xf>
    <xf numFmtId="1" fontId="24" fillId="26" borderId="11" xfId="0" applyNumberFormat="1" applyFont="1" applyFill="1" applyBorder="1" applyAlignment="1">
      <alignment horizontal="center" vertical="center" wrapText="1"/>
    </xf>
    <xf numFmtId="1" fontId="24" fillId="26" borderId="12" xfId="0" applyNumberFormat="1" applyFont="1" applyFill="1" applyBorder="1" applyAlignment="1">
      <alignment horizontal="center" vertical="center" wrapText="1"/>
    </xf>
    <xf numFmtId="0" fontId="27" fillId="26" borderId="11" xfId="0" applyFont="1" applyFill="1" applyBorder="1" applyAlignment="1">
      <alignment horizontal="center" wrapText="1"/>
    </xf>
    <xf numFmtId="0" fontId="27" fillId="26" borderId="12" xfId="0" applyFont="1" applyFill="1" applyBorder="1" applyAlignment="1">
      <alignment horizont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Gekoppelde cel" xfId="27" builtinId="24" customBuiltin="1"/>
    <cellStyle name="Goed" xfId="28" builtinId="26" customBuiltin="1"/>
    <cellStyle name="Invoer" xfId="29" builtinId="20" customBuiltin="1"/>
    <cellStyle name="Kop 1" xfId="30" builtinId="16" customBuiltin="1"/>
    <cellStyle name="Kop 2" xfId="31" builtinId="17" customBuiltin="1"/>
    <cellStyle name="Kop 3" xfId="32" builtinId="18" customBuiltin="1"/>
    <cellStyle name="Kop 4" xfId="33" builtinId="19" customBuiltin="1"/>
    <cellStyle name="Neutraal" xfId="34" builtinId="28" customBuiltin="1"/>
    <cellStyle name="Notitie" xfId="35" builtinId="10" customBuiltin="1"/>
    <cellStyle name="Ongeldig" xfId="36" builtinId="27" customBuiltin="1"/>
    <cellStyle name="Procent" xfId="37" builtinId="5"/>
    <cellStyle name="Standaard" xfId="0" builtinId="0"/>
    <cellStyle name="Standaard_Blad1" xfId="38"/>
    <cellStyle name="Standaard_Blad1_Toetsing lozingseisen Spreadsheet 191012_MRdef" xfId="39"/>
    <cellStyle name="Standaard_Blad1_Toetsing lozingseisen Spreadsheet 191012_MRdef_1" xfId="40"/>
    <cellStyle name="Titel" xfId="41" builtinId="15" customBuiltin="1"/>
    <cellStyle name="Totaal" xfId="42" builtinId="25" customBuiltin="1"/>
    <cellStyle name="Uitvoer" xfId="43" builtinId="21" customBuiltin="1"/>
    <cellStyle name="Verklarende tekst" xfId="44" builtinId="53" customBuiltin="1"/>
    <cellStyle name="Waarschuwingstekst" xfId="45" builtinId="11" customBuiltin="1"/>
  </cellStyles>
  <dxfs count="32">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
      <fill>
        <patternFill>
          <bgColor indexed="15"/>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20769250271606701"/>
          <c:y val="9.3023490551040103E-2"/>
          <c:w val="0.7557699404390219"/>
          <c:h val="0.43927759426880036"/>
        </c:manualLayout>
      </c:layout>
      <c:lineChart>
        <c:grouping val="standard"/>
        <c:ser>
          <c:idx val="0"/>
          <c:order val="0"/>
          <c:tx>
            <c:strRef>
              <c:f>'voorb overschr conc eisen'!$B$12</c:f>
              <c:strCache>
                <c:ptCount val="1"/>
                <c:pt idx="0">
                  <c:v>Meetwaarde</c:v>
                </c:pt>
              </c:strCache>
            </c:strRef>
          </c:tx>
          <c:spPr>
            <a:ln w="25400">
              <a:solidFill>
                <a:srgbClr val="0000FF"/>
              </a:solidFill>
              <a:prstDash val="solid"/>
            </a:ln>
          </c:spPr>
          <c:marker>
            <c:symbol val="dash"/>
            <c:size val="3"/>
            <c:spPr>
              <a:noFill/>
              <a:ln w="9525">
                <a:noFill/>
              </a:ln>
            </c:spPr>
          </c:marker>
          <c:cat>
            <c:numRef>
              <c:f>'voorb overschr conc eisen'!$A$13:$A$137</c:f>
              <c:numCache>
                <c:formatCode>d/mm/yy;@</c:formatCode>
                <c:ptCount val="125"/>
                <c:pt idx="0">
                  <c:v>40544</c:v>
                </c:pt>
                <c:pt idx="1">
                  <c:v>40545</c:v>
                </c:pt>
                <c:pt idx="2">
                  <c:v>40546</c:v>
                </c:pt>
                <c:pt idx="3">
                  <c:v>40547</c:v>
                </c:pt>
                <c:pt idx="4">
                  <c:v>40549</c:v>
                </c:pt>
                <c:pt idx="5">
                  <c:v>40550</c:v>
                </c:pt>
                <c:pt idx="6">
                  <c:v>40551</c:v>
                </c:pt>
                <c:pt idx="7">
                  <c:v>40552</c:v>
                </c:pt>
                <c:pt idx="8">
                  <c:v>40553</c:v>
                </c:pt>
                <c:pt idx="9">
                  <c:v>40554</c:v>
                </c:pt>
                <c:pt idx="10">
                  <c:v>40555</c:v>
                </c:pt>
                <c:pt idx="11">
                  <c:v>40556</c:v>
                </c:pt>
                <c:pt idx="12">
                  <c:v>40557</c:v>
                </c:pt>
                <c:pt idx="13">
                  <c:v>40558</c:v>
                </c:pt>
                <c:pt idx="14">
                  <c:v>40559</c:v>
                </c:pt>
                <c:pt idx="15">
                  <c:v>40560</c:v>
                </c:pt>
                <c:pt idx="16">
                  <c:v>40560</c:v>
                </c:pt>
                <c:pt idx="17">
                  <c:v>40561</c:v>
                </c:pt>
                <c:pt idx="18">
                  <c:v>40562</c:v>
                </c:pt>
                <c:pt idx="19">
                  <c:v>40563</c:v>
                </c:pt>
                <c:pt idx="20">
                  <c:v>40564</c:v>
                </c:pt>
                <c:pt idx="21">
                  <c:v>40565</c:v>
                </c:pt>
                <c:pt idx="22">
                  <c:v>40566</c:v>
                </c:pt>
                <c:pt idx="23">
                  <c:v>40567</c:v>
                </c:pt>
                <c:pt idx="24">
                  <c:v>40568</c:v>
                </c:pt>
                <c:pt idx="25">
                  <c:v>40569</c:v>
                </c:pt>
                <c:pt idx="26">
                  <c:v>40570</c:v>
                </c:pt>
                <c:pt idx="27">
                  <c:v>40571</c:v>
                </c:pt>
                <c:pt idx="28">
                  <c:v>40572</c:v>
                </c:pt>
                <c:pt idx="29">
                  <c:v>40573</c:v>
                </c:pt>
                <c:pt idx="30">
                  <c:v>40574</c:v>
                </c:pt>
                <c:pt idx="31">
                  <c:v>40574</c:v>
                </c:pt>
                <c:pt idx="32">
                  <c:v>40575</c:v>
                </c:pt>
                <c:pt idx="33">
                  <c:v>40575</c:v>
                </c:pt>
                <c:pt idx="34">
                  <c:v>40576</c:v>
                </c:pt>
                <c:pt idx="35">
                  <c:v>40576</c:v>
                </c:pt>
                <c:pt idx="36">
                  <c:v>40577</c:v>
                </c:pt>
                <c:pt idx="37">
                  <c:v>40578</c:v>
                </c:pt>
                <c:pt idx="38">
                  <c:v>40579</c:v>
                </c:pt>
                <c:pt idx="39">
                  <c:v>40580</c:v>
                </c:pt>
                <c:pt idx="40">
                  <c:v>40581</c:v>
                </c:pt>
                <c:pt idx="41">
                  <c:v>40581</c:v>
                </c:pt>
                <c:pt idx="42">
                  <c:v>40582</c:v>
                </c:pt>
                <c:pt idx="43">
                  <c:v>40582</c:v>
                </c:pt>
                <c:pt idx="44">
                  <c:v>40583</c:v>
                </c:pt>
                <c:pt idx="45">
                  <c:v>40584</c:v>
                </c:pt>
                <c:pt idx="46">
                  <c:v>40585</c:v>
                </c:pt>
                <c:pt idx="47">
                  <c:v>40586</c:v>
                </c:pt>
                <c:pt idx="48">
                  <c:v>40587</c:v>
                </c:pt>
                <c:pt idx="49">
                  <c:v>40588</c:v>
                </c:pt>
                <c:pt idx="50">
                  <c:v>40590</c:v>
                </c:pt>
                <c:pt idx="51">
                  <c:v>40591</c:v>
                </c:pt>
                <c:pt idx="52">
                  <c:v>40592</c:v>
                </c:pt>
                <c:pt idx="53">
                  <c:v>40593</c:v>
                </c:pt>
                <c:pt idx="54">
                  <c:v>40594</c:v>
                </c:pt>
                <c:pt idx="55">
                  <c:v>40595</c:v>
                </c:pt>
                <c:pt idx="56">
                  <c:v>40596</c:v>
                </c:pt>
                <c:pt idx="57">
                  <c:v>40597</c:v>
                </c:pt>
                <c:pt idx="58">
                  <c:v>40597</c:v>
                </c:pt>
                <c:pt idx="59">
                  <c:v>40598</c:v>
                </c:pt>
                <c:pt idx="60">
                  <c:v>40599</c:v>
                </c:pt>
                <c:pt idx="61">
                  <c:v>40600</c:v>
                </c:pt>
                <c:pt idx="62">
                  <c:v>40601</c:v>
                </c:pt>
                <c:pt idx="63">
                  <c:v>40602</c:v>
                </c:pt>
                <c:pt idx="64">
                  <c:v>40603</c:v>
                </c:pt>
                <c:pt idx="65">
                  <c:v>40604</c:v>
                </c:pt>
                <c:pt idx="66">
                  <c:v>40605</c:v>
                </c:pt>
                <c:pt idx="67">
                  <c:v>40606</c:v>
                </c:pt>
                <c:pt idx="68">
                  <c:v>40607</c:v>
                </c:pt>
                <c:pt idx="69">
                  <c:v>40608</c:v>
                </c:pt>
                <c:pt idx="70">
                  <c:v>40608</c:v>
                </c:pt>
                <c:pt idx="71">
                  <c:v>40609</c:v>
                </c:pt>
                <c:pt idx="72">
                  <c:v>40610</c:v>
                </c:pt>
                <c:pt idx="73">
                  <c:v>40611</c:v>
                </c:pt>
                <c:pt idx="74">
                  <c:v>40612</c:v>
                </c:pt>
                <c:pt idx="75">
                  <c:v>40613</c:v>
                </c:pt>
                <c:pt idx="76">
                  <c:v>40614</c:v>
                </c:pt>
                <c:pt idx="77">
                  <c:v>40615</c:v>
                </c:pt>
                <c:pt idx="78">
                  <c:v>40615</c:v>
                </c:pt>
                <c:pt idx="79">
                  <c:v>40616</c:v>
                </c:pt>
                <c:pt idx="80">
                  <c:v>40617</c:v>
                </c:pt>
                <c:pt idx="81">
                  <c:v>40618</c:v>
                </c:pt>
                <c:pt idx="82">
                  <c:v>40619</c:v>
                </c:pt>
                <c:pt idx="83">
                  <c:v>40620</c:v>
                </c:pt>
                <c:pt idx="84">
                  <c:v>40621</c:v>
                </c:pt>
                <c:pt idx="85">
                  <c:v>40622</c:v>
                </c:pt>
                <c:pt idx="86">
                  <c:v>40623</c:v>
                </c:pt>
                <c:pt idx="87">
                  <c:v>21</c:v>
                </c:pt>
                <c:pt idx="88">
                  <c:v>40624</c:v>
                </c:pt>
                <c:pt idx="89">
                  <c:v>40625</c:v>
                </c:pt>
                <c:pt idx="90">
                  <c:v>40626</c:v>
                </c:pt>
                <c:pt idx="91">
                  <c:v>40627</c:v>
                </c:pt>
                <c:pt idx="92">
                  <c:v>40628</c:v>
                </c:pt>
                <c:pt idx="93">
                  <c:v>40629</c:v>
                </c:pt>
                <c:pt idx="94">
                  <c:v>40630</c:v>
                </c:pt>
                <c:pt idx="95">
                  <c:v>40631</c:v>
                </c:pt>
                <c:pt idx="96">
                  <c:v>40632</c:v>
                </c:pt>
                <c:pt idx="97">
                  <c:v>40633</c:v>
                </c:pt>
                <c:pt idx="98">
                  <c:v>40634</c:v>
                </c:pt>
                <c:pt idx="99">
                  <c:v>40635</c:v>
                </c:pt>
                <c:pt idx="100">
                  <c:v>40636</c:v>
                </c:pt>
                <c:pt idx="101">
                  <c:v>40637</c:v>
                </c:pt>
                <c:pt idx="102">
                  <c:v>40638</c:v>
                </c:pt>
                <c:pt idx="103">
                  <c:v>40639</c:v>
                </c:pt>
                <c:pt idx="104">
                  <c:v>40640</c:v>
                </c:pt>
                <c:pt idx="105">
                  <c:v>40641</c:v>
                </c:pt>
                <c:pt idx="106">
                  <c:v>40642</c:v>
                </c:pt>
                <c:pt idx="107">
                  <c:v>40643</c:v>
                </c:pt>
                <c:pt idx="108">
                  <c:v>40644</c:v>
                </c:pt>
                <c:pt idx="109">
                  <c:v>40645</c:v>
                </c:pt>
                <c:pt idx="110">
                  <c:v>40646</c:v>
                </c:pt>
                <c:pt idx="111">
                  <c:v>40647</c:v>
                </c:pt>
                <c:pt idx="112">
                  <c:v>40648</c:v>
                </c:pt>
                <c:pt idx="113">
                  <c:v>40648</c:v>
                </c:pt>
                <c:pt idx="114">
                  <c:v>40649</c:v>
                </c:pt>
                <c:pt idx="115">
                  <c:v>40650</c:v>
                </c:pt>
                <c:pt idx="116">
                  <c:v>40650</c:v>
                </c:pt>
                <c:pt idx="117">
                  <c:v>40651</c:v>
                </c:pt>
                <c:pt idx="118">
                  <c:v>40652</c:v>
                </c:pt>
                <c:pt idx="119">
                  <c:v>40653</c:v>
                </c:pt>
                <c:pt idx="120">
                  <c:v>40654</c:v>
                </c:pt>
                <c:pt idx="121">
                  <c:v>40655</c:v>
                </c:pt>
                <c:pt idx="122">
                  <c:v>40656</c:v>
                </c:pt>
                <c:pt idx="123">
                  <c:v>40657</c:v>
                </c:pt>
                <c:pt idx="124">
                  <c:v>40658</c:v>
                </c:pt>
              </c:numCache>
            </c:numRef>
          </c:cat>
          <c:val>
            <c:numRef>
              <c:f>'voorb overschr conc eisen'!$B$13:$B$137</c:f>
              <c:numCache>
                <c:formatCode>0</c:formatCode>
                <c:ptCount val="125"/>
                <c:pt idx="0">
                  <c:v>156</c:v>
                </c:pt>
                <c:pt idx="1">
                  <c:v>147</c:v>
                </c:pt>
                <c:pt idx="2">
                  <c:v>119</c:v>
                </c:pt>
                <c:pt idx="3">
                  <c:v>158</c:v>
                </c:pt>
                <c:pt idx="4">
                  <c:v>189</c:v>
                </c:pt>
                <c:pt idx="5">
                  <c:v>123</c:v>
                </c:pt>
                <c:pt idx="6">
                  <c:v>120</c:v>
                </c:pt>
                <c:pt idx="7">
                  <c:v>177</c:v>
                </c:pt>
                <c:pt idx="8">
                  <c:v>118</c:v>
                </c:pt>
                <c:pt idx="9">
                  <c:v>137</c:v>
                </c:pt>
                <c:pt idx="10">
                  <c:v>146</c:v>
                </c:pt>
                <c:pt idx="11">
                  <c:v>120</c:v>
                </c:pt>
                <c:pt idx="12">
                  <c:v>117</c:v>
                </c:pt>
                <c:pt idx="13">
                  <c:v>167</c:v>
                </c:pt>
                <c:pt idx="14">
                  <c:v>151</c:v>
                </c:pt>
                <c:pt idx="15">
                  <c:v>178</c:v>
                </c:pt>
                <c:pt idx="16">
                  <c:v>250</c:v>
                </c:pt>
                <c:pt idx="17">
                  <c:v>245</c:v>
                </c:pt>
                <c:pt idx="18">
                  <c:v>215</c:v>
                </c:pt>
                <c:pt idx="19">
                  <c:v>146</c:v>
                </c:pt>
                <c:pt idx="20">
                  <c:v>138</c:v>
                </c:pt>
                <c:pt idx="21">
                  <c:v>119</c:v>
                </c:pt>
                <c:pt idx="22">
                  <c:v>135</c:v>
                </c:pt>
                <c:pt idx="23">
                  <c:v>133</c:v>
                </c:pt>
                <c:pt idx="24">
                  <c:v>420</c:v>
                </c:pt>
                <c:pt idx="25">
                  <c:v>560</c:v>
                </c:pt>
                <c:pt idx="26">
                  <c:v>240</c:v>
                </c:pt>
                <c:pt idx="27">
                  <c:v>161</c:v>
                </c:pt>
                <c:pt idx="28">
                  <c:v>128</c:v>
                </c:pt>
                <c:pt idx="29">
                  <c:v>147</c:v>
                </c:pt>
                <c:pt idx="30">
                  <c:v>161</c:v>
                </c:pt>
                <c:pt idx="31">
                  <c:v>200</c:v>
                </c:pt>
                <c:pt idx="32">
                  <c:v>180</c:v>
                </c:pt>
                <c:pt idx="33">
                  <c:v>240</c:v>
                </c:pt>
                <c:pt idx="34">
                  <c:v>180</c:v>
                </c:pt>
                <c:pt idx="35">
                  <c:v>230</c:v>
                </c:pt>
                <c:pt idx="36">
                  <c:v>175</c:v>
                </c:pt>
                <c:pt idx="37">
                  <c:v>183</c:v>
                </c:pt>
                <c:pt idx="38">
                  <c:v>194</c:v>
                </c:pt>
                <c:pt idx="39">
                  <c:v>205</c:v>
                </c:pt>
                <c:pt idx="40">
                  <c:v>182</c:v>
                </c:pt>
                <c:pt idx="41">
                  <c:v>240</c:v>
                </c:pt>
                <c:pt idx="42">
                  <c:v>188</c:v>
                </c:pt>
                <c:pt idx="43">
                  <c:v>250</c:v>
                </c:pt>
                <c:pt idx="44">
                  <c:v>205</c:v>
                </c:pt>
                <c:pt idx="45">
                  <c:v>168</c:v>
                </c:pt>
                <c:pt idx="46">
                  <c:v>193</c:v>
                </c:pt>
                <c:pt idx="47">
                  <c:v>146</c:v>
                </c:pt>
                <c:pt idx="48">
                  <c:v>151</c:v>
                </c:pt>
                <c:pt idx="49">
                  <c:v>150</c:v>
                </c:pt>
                <c:pt idx="50">
                  <c:v>162</c:v>
                </c:pt>
                <c:pt idx="51">
                  <c:v>171</c:v>
                </c:pt>
                <c:pt idx="52">
                  <c:v>165</c:v>
                </c:pt>
                <c:pt idx="53">
                  <c:v>169</c:v>
                </c:pt>
                <c:pt idx="54">
                  <c:v>154</c:v>
                </c:pt>
                <c:pt idx="55">
                  <c:v>172</c:v>
                </c:pt>
                <c:pt idx="56">
                  <c:v>127</c:v>
                </c:pt>
                <c:pt idx="57">
                  <c:v>130</c:v>
                </c:pt>
                <c:pt idx="58">
                  <c:v>140</c:v>
                </c:pt>
                <c:pt idx="59">
                  <c:v>180</c:v>
                </c:pt>
                <c:pt idx="60">
                  <c:v>170</c:v>
                </c:pt>
                <c:pt idx="61">
                  <c:v>165</c:v>
                </c:pt>
                <c:pt idx="62">
                  <c:v>161</c:v>
                </c:pt>
                <c:pt idx="63">
                  <c:v>143</c:v>
                </c:pt>
                <c:pt idx="64">
                  <c:v>136</c:v>
                </c:pt>
                <c:pt idx="65">
                  <c:v>124</c:v>
                </c:pt>
                <c:pt idx="66">
                  <c:v>95</c:v>
                </c:pt>
                <c:pt idx="67">
                  <c:v>133</c:v>
                </c:pt>
                <c:pt idx="68">
                  <c:v>375</c:v>
                </c:pt>
                <c:pt idx="69">
                  <c:v>437</c:v>
                </c:pt>
                <c:pt idx="70">
                  <c:v>570</c:v>
                </c:pt>
                <c:pt idx="71">
                  <c:v>205</c:v>
                </c:pt>
                <c:pt idx="72">
                  <c:v>171</c:v>
                </c:pt>
                <c:pt idx="73">
                  <c:v>150</c:v>
                </c:pt>
                <c:pt idx="74">
                  <c:v>123</c:v>
                </c:pt>
                <c:pt idx="75">
                  <c:v>109</c:v>
                </c:pt>
                <c:pt idx="76">
                  <c:v>114</c:v>
                </c:pt>
                <c:pt idx="77">
                  <c:v>123</c:v>
                </c:pt>
                <c:pt idx="78">
                  <c:v>81</c:v>
                </c:pt>
                <c:pt idx="79">
                  <c:v>104</c:v>
                </c:pt>
                <c:pt idx="80">
                  <c:v>120</c:v>
                </c:pt>
                <c:pt idx="81">
                  <c:v>100</c:v>
                </c:pt>
                <c:pt idx="82">
                  <c:v>131</c:v>
                </c:pt>
                <c:pt idx="83">
                  <c:v>215</c:v>
                </c:pt>
                <c:pt idx="84">
                  <c:v>144</c:v>
                </c:pt>
                <c:pt idx="85">
                  <c:v>152</c:v>
                </c:pt>
                <c:pt idx="86">
                  <c:v>121</c:v>
                </c:pt>
                <c:pt idx="87">
                  <c:v>110</c:v>
                </c:pt>
                <c:pt idx="88">
                  <c:v>210</c:v>
                </c:pt>
                <c:pt idx="89">
                  <c:v>170</c:v>
                </c:pt>
                <c:pt idx="90">
                  <c:v>144</c:v>
                </c:pt>
                <c:pt idx="91">
                  <c:v>112</c:v>
                </c:pt>
                <c:pt idx="92">
                  <c:v>95</c:v>
                </c:pt>
                <c:pt idx="93">
                  <c:v>140</c:v>
                </c:pt>
                <c:pt idx="94">
                  <c:v>100</c:v>
                </c:pt>
                <c:pt idx="95">
                  <c:v>96</c:v>
                </c:pt>
                <c:pt idx="96">
                  <c:v>95</c:v>
                </c:pt>
                <c:pt idx="97">
                  <c:v>104</c:v>
                </c:pt>
                <c:pt idx="98">
                  <c:v>95</c:v>
                </c:pt>
                <c:pt idx="99">
                  <c:v>79</c:v>
                </c:pt>
                <c:pt idx="100">
                  <c:v>83</c:v>
                </c:pt>
                <c:pt idx="101">
                  <c:v>69</c:v>
                </c:pt>
                <c:pt idx="102">
                  <c:v>72</c:v>
                </c:pt>
                <c:pt idx="103">
                  <c:v>101</c:v>
                </c:pt>
                <c:pt idx="104">
                  <c:v>118</c:v>
                </c:pt>
                <c:pt idx="105">
                  <c:v>140</c:v>
                </c:pt>
                <c:pt idx="106">
                  <c:v>183</c:v>
                </c:pt>
                <c:pt idx="107">
                  <c:v>198</c:v>
                </c:pt>
                <c:pt idx="108">
                  <c:v>164</c:v>
                </c:pt>
                <c:pt idx="109">
                  <c:v>143</c:v>
                </c:pt>
                <c:pt idx="110">
                  <c:v>190</c:v>
                </c:pt>
                <c:pt idx="111">
                  <c:v>310</c:v>
                </c:pt>
                <c:pt idx="112">
                  <c:v>250</c:v>
                </c:pt>
                <c:pt idx="113">
                  <c:v>540</c:v>
                </c:pt>
                <c:pt idx="114">
                  <c:v>220</c:v>
                </c:pt>
                <c:pt idx="115">
                  <c:v>205</c:v>
                </c:pt>
                <c:pt idx="116">
                  <c:v>420</c:v>
                </c:pt>
                <c:pt idx="117">
                  <c:v>170</c:v>
                </c:pt>
                <c:pt idx="118">
                  <c:v>205</c:v>
                </c:pt>
                <c:pt idx="119">
                  <c:v>164</c:v>
                </c:pt>
                <c:pt idx="120">
                  <c:v>154</c:v>
                </c:pt>
                <c:pt idx="121">
                  <c:v>133</c:v>
                </c:pt>
                <c:pt idx="122">
                  <c:v>121</c:v>
                </c:pt>
                <c:pt idx="123">
                  <c:v>109</c:v>
                </c:pt>
                <c:pt idx="124">
                  <c:v>158</c:v>
                </c:pt>
              </c:numCache>
            </c:numRef>
          </c:val>
        </c:ser>
        <c:ser>
          <c:idx val="1"/>
          <c:order val="1"/>
          <c:tx>
            <c:strRef>
              <c:f>'voorb overschr conc eisen'!$D$11</c:f>
              <c:strCache>
                <c:ptCount val="1"/>
                <c:pt idx="0">
                  <c:v>gecor. waarde</c:v>
                </c:pt>
              </c:strCache>
            </c:strRef>
          </c:tx>
          <c:spPr>
            <a:ln w="25400">
              <a:solidFill>
                <a:srgbClr val="333333"/>
              </a:solidFill>
              <a:prstDash val="solid"/>
            </a:ln>
          </c:spPr>
          <c:marker>
            <c:symbol val="none"/>
          </c:marker>
          <c:val>
            <c:numRef>
              <c:f>'voorb overschr conc eisen'!$H$13:$H$137</c:f>
              <c:numCache>
                <c:formatCode>General</c:formatCode>
                <c:ptCount val="125"/>
                <c:pt idx="0">
                  <c:v>128</c:v>
                </c:pt>
                <c:pt idx="1">
                  <c:v>121</c:v>
                </c:pt>
                <c:pt idx="2">
                  <c:v>98</c:v>
                </c:pt>
                <c:pt idx="3">
                  <c:v>130</c:v>
                </c:pt>
                <c:pt idx="4">
                  <c:v>155</c:v>
                </c:pt>
                <c:pt idx="5">
                  <c:v>101</c:v>
                </c:pt>
                <c:pt idx="6">
                  <c:v>98</c:v>
                </c:pt>
                <c:pt idx="7">
                  <c:v>145</c:v>
                </c:pt>
                <c:pt idx="8">
                  <c:v>97</c:v>
                </c:pt>
                <c:pt idx="9">
                  <c:v>112</c:v>
                </c:pt>
                <c:pt idx="10">
                  <c:v>120</c:v>
                </c:pt>
                <c:pt idx="11">
                  <c:v>98</c:v>
                </c:pt>
                <c:pt idx="12">
                  <c:v>96</c:v>
                </c:pt>
                <c:pt idx="13">
                  <c:v>137</c:v>
                </c:pt>
                <c:pt idx="14">
                  <c:v>124</c:v>
                </c:pt>
                <c:pt idx="15">
                  <c:v>146</c:v>
                </c:pt>
                <c:pt idx="16">
                  <c:v>210</c:v>
                </c:pt>
                <c:pt idx="17">
                  <c:v>200</c:v>
                </c:pt>
                <c:pt idx="18">
                  <c:v>176</c:v>
                </c:pt>
                <c:pt idx="19">
                  <c:v>120</c:v>
                </c:pt>
                <c:pt idx="20">
                  <c:v>113</c:v>
                </c:pt>
                <c:pt idx="21">
                  <c:v>98</c:v>
                </c:pt>
                <c:pt idx="22">
                  <c:v>111</c:v>
                </c:pt>
                <c:pt idx="23">
                  <c:v>109</c:v>
                </c:pt>
                <c:pt idx="24">
                  <c:v>340</c:v>
                </c:pt>
                <c:pt idx="25">
                  <c:v>460</c:v>
                </c:pt>
                <c:pt idx="26">
                  <c:v>200</c:v>
                </c:pt>
                <c:pt idx="27">
                  <c:v>132</c:v>
                </c:pt>
                <c:pt idx="28">
                  <c:v>105</c:v>
                </c:pt>
                <c:pt idx="29">
                  <c:v>121</c:v>
                </c:pt>
                <c:pt idx="30">
                  <c:v>132</c:v>
                </c:pt>
                <c:pt idx="31">
                  <c:v>164</c:v>
                </c:pt>
                <c:pt idx="32">
                  <c:v>148</c:v>
                </c:pt>
                <c:pt idx="33">
                  <c:v>200</c:v>
                </c:pt>
                <c:pt idx="34">
                  <c:v>148</c:v>
                </c:pt>
                <c:pt idx="35">
                  <c:v>190</c:v>
                </c:pt>
                <c:pt idx="36">
                  <c:v>144</c:v>
                </c:pt>
                <c:pt idx="37">
                  <c:v>150</c:v>
                </c:pt>
                <c:pt idx="38">
                  <c:v>159</c:v>
                </c:pt>
                <c:pt idx="39">
                  <c:v>168</c:v>
                </c:pt>
                <c:pt idx="40">
                  <c:v>149</c:v>
                </c:pt>
                <c:pt idx="41">
                  <c:v>200</c:v>
                </c:pt>
                <c:pt idx="42">
                  <c:v>154</c:v>
                </c:pt>
                <c:pt idx="43">
                  <c:v>210</c:v>
                </c:pt>
                <c:pt idx="44">
                  <c:v>168</c:v>
                </c:pt>
                <c:pt idx="45">
                  <c:v>138</c:v>
                </c:pt>
                <c:pt idx="46">
                  <c:v>158</c:v>
                </c:pt>
                <c:pt idx="47">
                  <c:v>120</c:v>
                </c:pt>
                <c:pt idx="48">
                  <c:v>124</c:v>
                </c:pt>
                <c:pt idx="49">
                  <c:v>123</c:v>
                </c:pt>
                <c:pt idx="50">
                  <c:v>133</c:v>
                </c:pt>
                <c:pt idx="51">
                  <c:v>140</c:v>
                </c:pt>
                <c:pt idx="52">
                  <c:v>135</c:v>
                </c:pt>
                <c:pt idx="53">
                  <c:v>139</c:v>
                </c:pt>
                <c:pt idx="54">
                  <c:v>126</c:v>
                </c:pt>
                <c:pt idx="55">
                  <c:v>141</c:v>
                </c:pt>
                <c:pt idx="56">
                  <c:v>104</c:v>
                </c:pt>
                <c:pt idx="57">
                  <c:v>107</c:v>
                </c:pt>
                <c:pt idx="58">
                  <c:v>115</c:v>
                </c:pt>
                <c:pt idx="59">
                  <c:v>148</c:v>
                </c:pt>
                <c:pt idx="60">
                  <c:v>139</c:v>
                </c:pt>
                <c:pt idx="61">
                  <c:v>135</c:v>
                </c:pt>
                <c:pt idx="62">
                  <c:v>132</c:v>
                </c:pt>
                <c:pt idx="63">
                  <c:v>117</c:v>
                </c:pt>
                <c:pt idx="64">
                  <c:v>112</c:v>
                </c:pt>
                <c:pt idx="65">
                  <c:v>102</c:v>
                </c:pt>
                <c:pt idx="66">
                  <c:v>78</c:v>
                </c:pt>
                <c:pt idx="67">
                  <c:v>109</c:v>
                </c:pt>
                <c:pt idx="68">
                  <c:v>310</c:v>
                </c:pt>
                <c:pt idx="69">
                  <c:v>360</c:v>
                </c:pt>
                <c:pt idx="70">
                  <c:v>470</c:v>
                </c:pt>
                <c:pt idx="71">
                  <c:v>168</c:v>
                </c:pt>
                <c:pt idx="72">
                  <c:v>140</c:v>
                </c:pt>
                <c:pt idx="73">
                  <c:v>123</c:v>
                </c:pt>
                <c:pt idx="74">
                  <c:v>101</c:v>
                </c:pt>
                <c:pt idx="75">
                  <c:v>89</c:v>
                </c:pt>
                <c:pt idx="76">
                  <c:v>93</c:v>
                </c:pt>
                <c:pt idx="77">
                  <c:v>101</c:v>
                </c:pt>
                <c:pt idx="78">
                  <c:v>66</c:v>
                </c:pt>
                <c:pt idx="79">
                  <c:v>85</c:v>
                </c:pt>
                <c:pt idx="80">
                  <c:v>98</c:v>
                </c:pt>
                <c:pt idx="81">
                  <c:v>82</c:v>
                </c:pt>
                <c:pt idx="82">
                  <c:v>107</c:v>
                </c:pt>
                <c:pt idx="83">
                  <c:v>176</c:v>
                </c:pt>
                <c:pt idx="84">
                  <c:v>118</c:v>
                </c:pt>
                <c:pt idx="85">
                  <c:v>125</c:v>
                </c:pt>
                <c:pt idx="86">
                  <c:v>99</c:v>
                </c:pt>
                <c:pt idx="87">
                  <c:v>90</c:v>
                </c:pt>
                <c:pt idx="88">
                  <c:v>172</c:v>
                </c:pt>
                <c:pt idx="89">
                  <c:v>139</c:v>
                </c:pt>
                <c:pt idx="90">
                  <c:v>118</c:v>
                </c:pt>
                <c:pt idx="91">
                  <c:v>92</c:v>
                </c:pt>
                <c:pt idx="92">
                  <c:v>78</c:v>
                </c:pt>
                <c:pt idx="93">
                  <c:v>115</c:v>
                </c:pt>
                <c:pt idx="94">
                  <c:v>82</c:v>
                </c:pt>
                <c:pt idx="95">
                  <c:v>79</c:v>
                </c:pt>
                <c:pt idx="96">
                  <c:v>78</c:v>
                </c:pt>
                <c:pt idx="97">
                  <c:v>85</c:v>
                </c:pt>
                <c:pt idx="98">
                  <c:v>78</c:v>
                </c:pt>
                <c:pt idx="99">
                  <c:v>65</c:v>
                </c:pt>
                <c:pt idx="100">
                  <c:v>68</c:v>
                </c:pt>
                <c:pt idx="101">
                  <c:v>57</c:v>
                </c:pt>
                <c:pt idx="102">
                  <c:v>59</c:v>
                </c:pt>
                <c:pt idx="103">
                  <c:v>83</c:v>
                </c:pt>
                <c:pt idx="104">
                  <c:v>97</c:v>
                </c:pt>
                <c:pt idx="105">
                  <c:v>115</c:v>
                </c:pt>
                <c:pt idx="106">
                  <c:v>150</c:v>
                </c:pt>
                <c:pt idx="107">
                  <c:v>162</c:v>
                </c:pt>
                <c:pt idx="108">
                  <c:v>134</c:v>
                </c:pt>
                <c:pt idx="109">
                  <c:v>117</c:v>
                </c:pt>
                <c:pt idx="110">
                  <c:v>156</c:v>
                </c:pt>
                <c:pt idx="111">
                  <c:v>250</c:v>
                </c:pt>
                <c:pt idx="112">
                  <c:v>210</c:v>
                </c:pt>
                <c:pt idx="113">
                  <c:v>440</c:v>
                </c:pt>
                <c:pt idx="114">
                  <c:v>180</c:v>
                </c:pt>
                <c:pt idx="115">
                  <c:v>168</c:v>
                </c:pt>
                <c:pt idx="116">
                  <c:v>340</c:v>
                </c:pt>
                <c:pt idx="117">
                  <c:v>139</c:v>
                </c:pt>
                <c:pt idx="118">
                  <c:v>168</c:v>
                </c:pt>
                <c:pt idx="119">
                  <c:v>134</c:v>
                </c:pt>
                <c:pt idx="120">
                  <c:v>126</c:v>
                </c:pt>
                <c:pt idx="121">
                  <c:v>109</c:v>
                </c:pt>
                <c:pt idx="122">
                  <c:v>99</c:v>
                </c:pt>
                <c:pt idx="123">
                  <c:v>89</c:v>
                </c:pt>
                <c:pt idx="124">
                  <c:v>130</c:v>
                </c:pt>
              </c:numCache>
            </c:numRef>
          </c:val>
        </c:ser>
        <c:ser>
          <c:idx val="2"/>
          <c:order val="2"/>
          <c:tx>
            <c:strRef>
              <c:f>'voorb overschr conc eisen'!$G$12</c:f>
              <c:strCache>
                <c:ptCount val="1"/>
                <c:pt idx="0">
                  <c:v>Lozingseis</c:v>
                </c:pt>
              </c:strCache>
            </c:strRef>
          </c:tx>
          <c:spPr>
            <a:ln w="38100">
              <a:solidFill>
                <a:srgbClr val="FF0000"/>
              </a:solidFill>
              <a:prstDash val="solid"/>
            </a:ln>
          </c:spPr>
          <c:marker>
            <c:symbol val="none"/>
          </c:marker>
          <c:val>
            <c:numRef>
              <c:f>'voorb overschr conc eisen'!$G$13:$G$137</c:f>
              <c:numCache>
                <c:formatCode>General</c:formatCode>
                <c:ptCount val="125"/>
                <c:pt idx="0">
                  <c:v>225</c:v>
                </c:pt>
                <c:pt idx="1">
                  <c:v>225</c:v>
                </c:pt>
                <c:pt idx="2">
                  <c:v>225</c:v>
                </c:pt>
                <c:pt idx="3">
                  <c:v>225</c:v>
                </c:pt>
                <c:pt idx="4">
                  <c:v>225</c:v>
                </c:pt>
                <c:pt idx="5">
                  <c:v>225</c:v>
                </c:pt>
                <c:pt idx="6">
                  <c:v>225</c:v>
                </c:pt>
                <c:pt idx="7">
                  <c:v>225</c:v>
                </c:pt>
                <c:pt idx="8">
                  <c:v>225</c:v>
                </c:pt>
                <c:pt idx="9">
                  <c:v>225</c:v>
                </c:pt>
                <c:pt idx="10">
                  <c:v>225</c:v>
                </c:pt>
                <c:pt idx="11">
                  <c:v>225</c:v>
                </c:pt>
                <c:pt idx="12">
                  <c:v>225</c:v>
                </c:pt>
                <c:pt idx="13">
                  <c:v>225</c:v>
                </c:pt>
                <c:pt idx="14">
                  <c:v>225</c:v>
                </c:pt>
                <c:pt idx="15">
                  <c:v>225</c:v>
                </c:pt>
                <c:pt idx="16">
                  <c:v>225</c:v>
                </c:pt>
                <c:pt idx="17">
                  <c:v>225</c:v>
                </c:pt>
                <c:pt idx="18">
                  <c:v>225</c:v>
                </c:pt>
                <c:pt idx="19">
                  <c:v>225</c:v>
                </c:pt>
                <c:pt idx="20">
                  <c:v>225</c:v>
                </c:pt>
                <c:pt idx="21">
                  <c:v>225</c:v>
                </c:pt>
                <c:pt idx="22">
                  <c:v>225</c:v>
                </c:pt>
                <c:pt idx="23">
                  <c:v>225</c:v>
                </c:pt>
                <c:pt idx="24">
                  <c:v>225</c:v>
                </c:pt>
                <c:pt idx="25">
                  <c:v>225</c:v>
                </c:pt>
                <c:pt idx="26">
                  <c:v>225</c:v>
                </c:pt>
                <c:pt idx="27">
                  <c:v>225</c:v>
                </c:pt>
                <c:pt idx="28">
                  <c:v>225</c:v>
                </c:pt>
                <c:pt idx="29">
                  <c:v>225</c:v>
                </c:pt>
                <c:pt idx="30">
                  <c:v>225</c:v>
                </c:pt>
                <c:pt idx="31">
                  <c:v>225</c:v>
                </c:pt>
                <c:pt idx="32">
                  <c:v>225</c:v>
                </c:pt>
                <c:pt idx="33">
                  <c:v>225</c:v>
                </c:pt>
                <c:pt idx="34">
                  <c:v>225</c:v>
                </c:pt>
                <c:pt idx="35">
                  <c:v>225</c:v>
                </c:pt>
                <c:pt idx="36">
                  <c:v>225</c:v>
                </c:pt>
                <c:pt idx="37">
                  <c:v>225</c:v>
                </c:pt>
                <c:pt idx="38">
                  <c:v>225</c:v>
                </c:pt>
                <c:pt idx="39">
                  <c:v>225</c:v>
                </c:pt>
                <c:pt idx="40">
                  <c:v>225</c:v>
                </c:pt>
                <c:pt idx="41">
                  <c:v>225</c:v>
                </c:pt>
                <c:pt idx="42">
                  <c:v>225</c:v>
                </c:pt>
                <c:pt idx="43">
                  <c:v>225</c:v>
                </c:pt>
                <c:pt idx="44">
                  <c:v>225</c:v>
                </c:pt>
                <c:pt idx="45">
                  <c:v>225</c:v>
                </c:pt>
                <c:pt idx="46">
                  <c:v>225</c:v>
                </c:pt>
                <c:pt idx="47">
                  <c:v>225</c:v>
                </c:pt>
                <c:pt idx="48">
                  <c:v>225</c:v>
                </c:pt>
                <c:pt idx="49">
                  <c:v>225</c:v>
                </c:pt>
                <c:pt idx="50">
                  <c:v>225</c:v>
                </c:pt>
                <c:pt idx="51">
                  <c:v>225</c:v>
                </c:pt>
                <c:pt idx="52">
                  <c:v>225</c:v>
                </c:pt>
                <c:pt idx="53">
                  <c:v>225</c:v>
                </c:pt>
                <c:pt idx="54">
                  <c:v>225</c:v>
                </c:pt>
                <c:pt idx="55">
                  <c:v>225</c:v>
                </c:pt>
                <c:pt idx="56">
                  <c:v>225</c:v>
                </c:pt>
                <c:pt idx="57">
                  <c:v>225</c:v>
                </c:pt>
                <c:pt idx="58">
                  <c:v>225</c:v>
                </c:pt>
                <c:pt idx="59">
                  <c:v>225</c:v>
                </c:pt>
                <c:pt idx="60">
                  <c:v>225</c:v>
                </c:pt>
                <c:pt idx="61">
                  <c:v>225</c:v>
                </c:pt>
                <c:pt idx="62">
                  <c:v>225</c:v>
                </c:pt>
                <c:pt idx="63">
                  <c:v>225</c:v>
                </c:pt>
                <c:pt idx="64">
                  <c:v>225</c:v>
                </c:pt>
                <c:pt idx="65">
                  <c:v>225</c:v>
                </c:pt>
                <c:pt idx="66">
                  <c:v>225</c:v>
                </c:pt>
                <c:pt idx="67">
                  <c:v>225</c:v>
                </c:pt>
                <c:pt idx="68">
                  <c:v>225</c:v>
                </c:pt>
                <c:pt idx="69">
                  <c:v>225</c:v>
                </c:pt>
                <c:pt idx="70">
                  <c:v>225</c:v>
                </c:pt>
                <c:pt idx="71">
                  <c:v>225</c:v>
                </c:pt>
                <c:pt idx="72">
                  <c:v>225</c:v>
                </c:pt>
                <c:pt idx="73">
                  <c:v>225</c:v>
                </c:pt>
                <c:pt idx="74">
                  <c:v>225</c:v>
                </c:pt>
                <c:pt idx="75">
                  <c:v>225</c:v>
                </c:pt>
                <c:pt idx="76">
                  <c:v>225</c:v>
                </c:pt>
                <c:pt idx="77">
                  <c:v>225</c:v>
                </c:pt>
                <c:pt idx="78">
                  <c:v>225</c:v>
                </c:pt>
                <c:pt idx="79">
                  <c:v>225</c:v>
                </c:pt>
                <c:pt idx="80">
                  <c:v>225</c:v>
                </c:pt>
                <c:pt idx="81">
                  <c:v>225</c:v>
                </c:pt>
                <c:pt idx="82">
                  <c:v>225</c:v>
                </c:pt>
                <c:pt idx="83">
                  <c:v>225</c:v>
                </c:pt>
                <c:pt idx="84">
                  <c:v>225</c:v>
                </c:pt>
                <c:pt idx="85">
                  <c:v>225</c:v>
                </c:pt>
                <c:pt idx="86">
                  <c:v>225</c:v>
                </c:pt>
                <c:pt idx="87">
                  <c:v>225</c:v>
                </c:pt>
                <c:pt idx="88">
                  <c:v>225</c:v>
                </c:pt>
                <c:pt idx="89">
                  <c:v>225</c:v>
                </c:pt>
                <c:pt idx="90">
                  <c:v>225</c:v>
                </c:pt>
                <c:pt idx="91">
                  <c:v>225</c:v>
                </c:pt>
                <c:pt idx="92">
                  <c:v>225</c:v>
                </c:pt>
                <c:pt idx="93">
                  <c:v>225</c:v>
                </c:pt>
                <c:pt idx="94">
                  <c:v>225</c:v>
                </c:pt>
                <c:pt idx="95">
                  <c:v>225</c:v>
                </c:pt>
                <c:pt idx="96">
                  <c:v>225</c:v>
                </c:pt>
                <c:pt idx="97">
                  <c:v>225</c:v>
                </c:pt>
                <c:pt idx="98">
                  <c:v>225</c:v>
                </c:pt>
                <c:pt idx="99">
                  <c:v>225</c:v>
                </c:pt>
                <c:pt idx="100">
                  <c:v>225</c:v>
                </c:pt>
                <c:pt idx="101">
                  <c:v>225</c:v>
                </c:pt>
                <c:pt idx="102">
                  <c:v>225</c:v>
                </c:pt>
                <c:pt idx="103">
                  <c:v>225</c:v>
                </c:pt>
                <c:pt idx="104">
                  <c:v>225</c:v>
                </c:pt>
                <c:pt idx="105">
                  <c:v>225</c:v>
                </c:pt>
                <c:pt idx="106">
                  <c:v>225</c:v>
                </c:pt>
                <c:pt idx="107">
                  <c:v>225</c:v>
                </c:pt>
                <c:pt idx="108">
                  <c:v>225</c:v>
                </c:pt>
                <c:pt idx="109">
                  <c:v>225</c:v>
                </c:pt>
                <c:pt idx="110">
                  <c:v>225</c:v>
                </c:pt>
                <c:pt idx="111">
                  <c:v>225</c:v>
                </c:pt>
                <c:pt idx="112">
                  <c:v>225</c:v>
                </c:pt>
                <c:pt idx="113">
                  <c:v>225</c:v>
                </c:pt>
                <c:pt idx="114">
                  <c:v>225</c:v>
                </c:pt>
                <c:pt idx="115">
                  <c:v>225</c:v>
                </c:pt>
                <c:pt idx="116">
                  <c:v>225</c:v>
                </c:pt>
                <c:pt idx="117">
                  <c:v>225</c:v>
                </c:pt>
                <c:pt idx="118">
                  <c:v>225</c:v>
                </c:pt>
                <c:pt idx="119">
                  <c:v>225</c:v>
                </c:pt>
                <c:pt idx="120">
                  <c:v>225</c:v>
                </c:pt>
                <c:pt idx="121">
                  <c:v>225</c:v>
                </c:pt>
                <c:pt idx="122">
                  <c:v>225</c:v>
                </c:pt>
                <c:pt idx="123">
                  <c:v>225</c:v>
                </c:pt>
                <c:pt idx="124">
                  <c:v>225</c:v>
                </c:pt>
              </c:numCache>
            </c:numRef>
          </c:val>
        </c:ser>
        <c:marker val="1"/>
        <c:axId val="51279360"/>
        <c:axId val="51280896"/>
      </c:lineChart>
      <c:dateAx>
        <c:axId val="51279360"/>
        <c:scaling>
          <c:orientation val="minMax"/>
          <c:min val="40544"/>
        </c:scaling>
        <c:axPos val="b"/>
        <c:numFmt formatCode="d/m/yyyy" sourceLinked="0"/>
        <c:tickLblPos val="nextTo"/>
        <c:spPr>
          <a:ln w="3175">
            <a:solidFill>
              <a:srgbClr val="000000"/>
            </a:solidFill>
            <a:prstDash val="solid"/>
          </a:ln>
        </c:spPr>
        <c:txPr>
          <a:bodyPr rot="-2700000" vert="horz"/>
          <a:lstStyle/>
          <a:p>
            <a:pPr>
              <a:defRPr sz="1550" b="0" i="0" u="none" strike="noStrike" baseline="0">
                <a:solidFill>
                  <a:srgbClr val="000000"/>
                </a:solidFill>
                <a:latin typeface="Arial"/>
                <a:ea typeface="Arial"/>
                <a:cs typeface="Arial"/>
              </a:defRPr>
            </a:pPr>
            <a:endParaRPr lang="nl-NL"/>
          </a:p>
        </c:txPr>
        <c:crossAx val="51280896"/>
        <c:crosses val="autoZero"/>
        <c:lblOffset val="100"/>
        <c:baseTimeUnit val="days"/>
        <c:majorUnit val="7"/>
        <c:majorTimeUnit val="days"/>
        <c:minorUnit val="1"/>
        <c:minorTimeUnit val="days"/>
      </c:dateAx>
      <c:valAx>
        <c:axId val="51280896"/>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nl-NL"/>
          </a:p>
        </c:txPr>
        <c:crossAx val="5127936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67884675953967299"/>
          <c:y val="0.81653963797161011"/>
          <c:w val="0.99230849989905112"/>
          <c:h val="0.99225077485469348"/>
        </c:manualLayout>
      </c:layout>
      <c:spPr>
        <a:solidFill>
          <a:srgbClr val="FFFFFF"/>
        </a:solidFill>
        <a:ln w="3175">
          <a:solidFill>
            <a:srgbClr val="000000"/>
          </a:solidFill>
          <a:prstDash val="solid"/>
        </a:ln>
      </c:spPr>
      <c:txPr>
        <a:bodyPr/>
        <a:lstStyle/>
        <a:p>
          <a:pPr>
            <a:defRPr sz="1425"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6834532374100725"/>
          <c:y val="0.13953523582656016"/>
          <c:w val="0.72661870503597148"/>
          <c:h val="0.26873452825856009"/>
        </c:manualLayout>
      </c:layout>
      <c:lineChart>
        <c:grouping val="standard"/>
        <c:ser>
          <c:idx val="0"/>
          <c:order val="0"/>
          <c:tx>
            <c:strRef>
              <c:f>'toets overschr conc eisen'!$B$12</c:f>
              <c:strCache>
                <c:ptCount val="1"/>
                <c:pt idx="0">
                  <c:v>Meetwaarde</c:v>
                </c:pt>
              </c:strCache>
            </c:strRef>
          </c:tx>
          <c:spPr>
            <a:ln w="25400">
              <a:solidFill>
                <a:srgbClr val="0000FF"/>
              </a:solidFill>
              <a:prstDash val="solid"/>
            </a:ln>
          </c:spPr>
          <c:marker>
            <c:symbol val="dash"/>
            <c:size val="3"/>
            <c:spPr>
              <a:noFill/>
              <a:ln w="9525">
                <a:noFill/>
              </a:ln>
            </c:spPr>
          </c:marker>
          <c:cat>
            <c:numRef>
              <c:f>'toets overschr conc eisen'!$A$13:$A$137</c:f>
              <c:numCache>
                <c:formatCode>d/mm/yy;@</c:formatCode>
                <c:ptCount val="125"/>
              </c:numCache>
            </c:numRef>
          </c:cat>
          <c:val>
            <c:numRef>
              <c:f>'toets overschr conc eisen'!$B$13:$B$137</c:f>
              <c:numCache>
                <c:formatCode>0</c:formatCode>
                <c:ptCount val="125"/>
              </c:numCache>
            </c:numRef>
          </c:val>
        </c:ser>
        <c:ser>
          <c:idx val="1"/>
          <c:order val="1"/>
          <c:tx>
            <c:strRef>
              <c:f>'toets overschr conc eisen'!$D$11</c:f>
              <c:strCache>
                <c:ptCount val="1"/>
                <c:pt idx="0">
                  <c:v>gecor. waarde</c:v>
                </c:pt>
              </c:strCache>
            </c:strRef>
          </c:tx>
          <c:spPr>
            <a:ln w="25400">
              <a:solidFill>
                <a:srgbClr val="333333"/>
              </a:solidFill>
              <a:prstDash val="solid"/>
            </a:ln>
          </c:spPr>
          <c:marker>
            <c:symbol val="none"/>
          </c:marker>
          <c:val>
            <c:numRef>
              <c:f>'toets overschr conc eisen'!$H$13:$H$137</c:f>
              <c:numCache>
                <c:formatCode>General</c:formatCode>
                <c:ptCount val="1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numCache>
            </c:numRef>
          </c:val>
        </c:ser>
        <c:ser>
          <c:idx val="2"/>
          <c:order val="2"/>
          <c:tx>
            <c:v>lozingseis</c:v>
          </c:tx>
          <c:spPr>
            <a:ln w="38100">
              <a:solidFill>
                <a:srgbClr val="FF0000"/>
              </a:solidFill>
              <a:prstDash val="solid"/>
            </a:ln>
          </c:spPr>
          <c:marker>
            <c:symbol val="none"/>
          </c:marker>
          <c:val>
            <c:numRef>
              <c:f>'toets overschr conc eisen'!$G$13:$G$137</c:f>
              <c:numCache>
                <c:formatCode>General</c:formatCode>
                <c:ptCount val="1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numCache>
            </c:numRef>
          </c:val>
        </c:ser>
        <c:marker val="1"/>
        <c:axId val="37845248"/>
        <c:axId val="37855232"/>
      </c:lineChart>
      <c:dateAx>
        <c:axId val="37845248"/>
        <c:scaling>
          <c:orientation val="minMax"/>
          <c:min val="40544"/>
        </c:scaling>
        <c:axPos val="b"/>
        <c:numFmt formatCode="d/m/yyyy" sourceLinked="0"/>
        <c:tickLblPos val="nextTo"/>
        <c:spPr>
          <a:ln w="3175">
            <a:solidFill>
              <a:srgbClr val="000000"/>
            </a:solidFill>
            <a:prstDash val="solid"/>
          </a:ln>
        </c:spPr>
        <c:txPr>
          <a:bodyPr rot="-2700000" vert="horz"/>
          <a:lstStyle/>
          <a:p>
            <a:pPr>
              <a:defRPr sz="1550" b="0" i="0" u="none" strike="noStrike" baseline="0">
                <a:solidFill>
                  <a:srgbClr val="000000"/>
                </a:solidFill>
                <a:latin typeface="Arial"/>
                <a:ea typeface="Arial"/>
                <a:cs typeface="Arial"/>
              </a:defRPr>
            </a:pPr>
            <a:endParaRPr lang="nl-NL"/>
          </a:p>
        </c:txPr>
        <c:crossAx val="37855232"/>
        <c:crosses val="autoZero"/>
        <c:lblOffset val="100"/>
        <c:baseTimeUnit val="days"/>
        <c:majorUnit val="7"/>
        <c:majorTimeUnit val="days"/>
        <c:minorUnit val="1"/>
        <c:minorTimeUnit val="days"/>
      </c:dateAx>
      <c:valAx>
        <c:axId val="37855232"/>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nl-NL"/>
          </a:p>
        </c:txPr>
        <c:crossAx val="37845248"/>
        <c:crosses val="autoZero"/>
        <c:crossBetween val="between"/>
      </c:valAx>
      <c:spPr>
        <a:solidFill>
          <a:srgbClr val="C0C0C0"/>
        </a:solidFill>
        <a:ln w="12700">
          <a:solidFill>
            <a:srgbClr val="808080"/>
          </a:solidFill>
          <a:prstDash val="solid"/>
        </a:ln>
      </c:spPr>
    </c:plotArea>
    <c:legend>
      <c:legendPos val="b"/>
      <c:layout>
        <c:manualLayout>
          <c:xMode val="edge"/>
          <c:yMode val="edge"/>
          <c:wMode val="edge"/>
          <c:hMode val="edge"/>
          <c:x val="0.71654676258992811"/>
          <c:y val="0.77519569743704519"/>
          <c:w val="0.99424460431654682"/>
          <c:h val="0.9922505035707746"/>
        </c:manualLayout>
      </c:layout>
      <c:spPr>
        <a:solidFill>
          <a:srgbClr val="FFFFFF"/>
        </a:solidFill>
        <a:ln w="3175">
          <a:solidFill>
            <a:srgbClr val="000000"/>
          </a:solidFill>
          <a:prstDash val="solid"/>
        </a:ln>
      </c:spPr>
      <c:txPr>
        <a:bodyPr/>
        <a:lstStyle/>
        <a:p>
          <a:pPr>
            <a:defRPr sz="1425"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55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0387167274521295"/>
          <c:y val="0.11240352623670002"/>
          <c:w val="0.73276743682077483"/>
          <c:h val="0.60852943514351421"/>
        </c:manualLayout>
      </c:layout>
      <c:lineChart>
        <c:grouping val="standard"/>
        <c:ser>
          <c:idx val="0"/>
          <c:order val="0"/>
          <c:tx>
            <c:strRef>
              <c:f>'voorb rwzi overschr P eis vrg10'!$E$8</c:f>
              <c:strCache>
                <c:ptCount val="1"/>
                <c:pt idx="0">
                  <c:v>vrg10</c:v>
                </c:pt>
              </c:strCache>
            </c:strRef>
          </c:tx>
          <c:spPr>
            <a:ln w="25400">
              <a:solidFill>
                <a:srgbClr val="000080"/>
              </a:solidFill>
              <a:prstDash val="solid"/>
            </a:ln>
          </c:spPr>
          <c:marker>
            <c:symbol val="none"/>
          </c:marker>
          <c:cat>
            <c:numRef>
              <c:f>'voorb rwzi overschr P eis vrg10'!$A$10:$A$69</c:f>
              <c:numCache>
                <c:formatCode>d/m/yyyy</c:formatCode>
                <c:ptCount val="60"/>
                <c:pt idx="0">
                  <c:v>39819</c:v>
                </c:pt>
                <c:pt idx="1">
                  <c:v>39825</c:v>
                </c:pt>
                <c:pt idx="2">
                  <c:v>39829</c:v>
                </c:pt>
                <c:pt idx="3">
                  <c:v>39833</c:v>
                </c:pt>
                <c:pt idx="4">
                  <c:v>39835</c:v>
                </c:pt>
                <c:pt idx="5">
                  <c:v>39839</c:v>
                </c:pt>
                <c:pt idx="6">
                  <c:v>39843</c:v>
                </c:pt>
                <c:pt idx="7">
                  <c:v>39847</c:v>
                </c:pt>
                <c:pt idx="8">
                  <c:v>39853</c:v>
                </c:pt>
                <c:pt idx="9">
                  <c:v>39857</c:v>
                </c:pt>
                <c:pt idx="10">
                  <c:v>39861</c:v>
                </c:pt>
                <c:pt idx="11">
                  <c:v>39867</c:v>
                </c:pt>
                <c:pt idx="12">
                  <c:v>39871</c:v>
                </c:pt>
                <c:pt idx="13">
                  <c:v>39877</c:v>
                </c:pt>
                <c:pt idx="14">
                  <c:v>39885</c:v>
                </c:pt>
                <c:pt idx="15">
                  <c:v>39890</c:v>
                </c:pt>
                <c:pt idx="16">
                  <c:v>39895</c:v>
                </c:pt>
                <c:pt idx="17">
                  <c:v>39899</c:v>
                </c:pt>
                <c:pt idx="18">
                  <c:v>39903</c:v>
                </c:pt>
                <c:pt idx="19">
                  <c:v>39909</c:v>
                </c:pt>
                <c:pt idx="20">
                  <c:v>39919</c:v>
                </c:pt>
                <c:pt idx="21">
                  <c:v>39923</c:v>
                </c:pt>
                <c:pt idx="22">
                  <c:v>39931</c:v>
                </c:pt>
                <c:pt idx="23">
                  <c:v>39947</c:v>
                </c:pt>
                <c:pt idx="24">
                  <c:v>39951</c:v>
                </c:pt>
                <c:pt idx="25">
                  <c:v>39959</c:v>
                </c:pt>
                <c:pt idx="26">
                  <c:v>39967</c:v>
                </c:pt>
                <c:pt idx="27">
                  <c:v>39975</c:v>
                </c:pt>
                <c:pt idx="28">
                  <c:v>39983</c:v>
                </c:pt>
                <c:pt idx="29">
                  <c:v>39987</c:v>
                </c:pt>
                <c:pt idx="30">
                  <c:v>39995</c:v>
                </c:pt>
                <c:pt idx="31">
                  <c:v>40003</c:v>
                </c:pt>
                <c:pt idx="32">
                  <c:v>40011</c:v>
                </c:pt>
                <c:pt idx="33">
                  <c:v>40015</c:v>
                </c:pt>
                <c:pt idx="34">
                  <c:v>40023</c:v>
                </c:pt>
                <c:pt idx="35">
                  <c:v>40031</c:v>
                </c:pt>
                <c:pt idx="36">
                  <c:v>40039</c:v>
                </c:pt>
                <c:pt idx="37">
                  <c:v>40043</c:v>
                </c:pt>
                <c:pt idx="38">
                  <c:v>40059</c:v>
                </c:pt>
                <c:pt idx="39">
                  <c:v>40067</c:v>
                </c:pt>
                <c:pt idx="40">
                  <c:v>40071</c:v>
                </c:pt>
                <c:pt idx="41">
                  <c:v>40079</c:v>
                </c:pt>
                <c:pt idx="42">
                  <c:v>40087</c:v>
                </c:pt>
                <c:pt idx="43">
                  <c:v>40095</c:v>
                </c:pt>
                <c:pt idx="44">
                  <c:v>40099</c:v>
                </c:pt>
                <c:pt idx="45">
                  <c:v>40105</c:v>
                </c:pt>
                <c:pt idx="46">
                  <c:v>40109</c:v>
                </c:pt>
                <c:pt idx="47">
                  <c:v>40114</c:v>
                </c:pt>
                <c:pt idx="48">
                  <c:v>40119</c:v>
                </c:pt>
                <c:pt idx="49">
                  <c:v>40127</c:v>
                </c:pt>
                <c:pt idx="50">
                  <c:v>40133</c:v>
                </c:pt>
                <c:pt idx="51">
                  <c:v>40137</c:v>
                </c:pt>
                <c:pt idx="52">
                  <c:v>40147</c:v>
                </c:pt>
                <c:pt idx="53">
                  <c:v>40151</c:v>
                </c:pt>
                <c:pt idx="54">
                  <c:v>40155</c:v>
                </c:pt>
                <c:pt idx="55">
                  <c:v>40158</c:v>
                </c:pt>
                <c:pt idx="56">
                  <c:v>40161</c:v>
                </c:pt>
                <c:pt idx="57">
                  <c:v>40165</c:v>
                </c:pt>
                <c:pt idx="58">
                  <c:v>40169</c:v>
                </c:pt>
                <c:pt idx="59">
                  <c:v>40175</c:v>
                </c:pt>
              </c:numCache>
            </c:numRef>
          </c:cat>
          <c:val>
            <c:numRef>
              <c:f>'voorb rwzi overschr P eis vrg10'!$E$10:$E$69</c:f>
              <c:numCache>
                <c:formatCode>0.000</c:formatCode>
                <c:ptCount val="60"/>
                <c:pt idx="9">
                  <c:v>0.26000000000000006</c:v>
                </c:pt>
                <c:pt idx="10">
                  <c:v>0.28000000000000003</c:v>
                </c:pt>
                <c:pt idx="11">
                  <c:v>0.28000000000000003</c:v>
                </c:pt>
                <c:pt idx="12">
                  <c:v>0.28000000000000003</c:v>
                </c:pt>
                <c:pt idx="13">
                  <c:v>0.24</c:v>
                </c:pt>
                <c:pt idx="14">
                  <c:v>0.26</c:v>
                </c:pt>
                <c:pt idx="15">
                  <c:v>0.27999999999999997</c:v>
                </c:pt>
                <c:pt idx="16">
                  <c:v>0.27999999999999997</c:v>
                </c:pt>
                <c:pt idx="17">
                  <c:v>0.28999999999999998</c:v>
                </c:pt>
                <c:pt idx="18">
                  <c:v>0.27999999999999997</c:v>
                </c:pt>
                <c:pt idx="19">
                  <c:v>0.31999999999999995</c:v>
                </c:pt>
                <c:pt idx="20">
                  <c:v>0.35</c:v>
                </c:pt>
                <c:pt idx="21">
                  <c:v>0.37</c:v>
                </c:pt>
                <c:pt idx="22">
                  <c:v>0.41000000000000003</c:v>
                </c:pt>
                <c:pt idx="23">
                  <c:v>0.41000000000000003</c:v>
                </c:pt>
                <c:pt idx="24">
                  <c:v>0.41000000000000003</c:v>
                </c:pt>
                <c:pt idx="25">
                  <c:v>0.46000000000000008</c:v>
                </c:pt>
                <c:pt idx="26">
                  <c:v>0.5</c:v>
                </c:pt>
                <c:pt idx="27">
                  <c:v>0.54</c:v>
                </c:pt>
                <c:pt idx="28">
                  <c:v>0.55000000000000004</c:v>
                </c:pt>
                <c:pt idx="29">
                  <c:v>0.56000000000000005</c:v>
                </c:pt>
                <c:pt idx="30">
                  <c:v>0.57000000000000006</c:v>
                </c:pt>
                <c:pt idx="31">
                  <c:v>0.63</c:v>
                </c:pt>
                <c:pt idx="32">
                  <c:v>0.64</c:v>
                </c:pt>
                <c:pt idx="33">
                  <c:v>0.71000000000000008</c:v>
                </c:pt>
                <c:pt idx="34">
                  <c:v>0.78</c:v>
                </c:pt>
                <c:pt idx="35">
                  <c:v>0.74</c:v>
                </c:pt>
                <c:pt idx="36">
                  <c:v>0.73000000000000009</c:v>
                </c:pt>
                <c:pt idx="37">
                  <c:v>0.7400000000000001</c:v>
                </c:pt>
                <c:pt idx="38">
                  <c:v>0.78000000000000014</c:v>
                </c:pt>
                <c:pt idx="39">
                  <c:v>0.95</c:v>
                </c:pt>
                <c:pt idx="40">
                  <c:v>1.04</c:v>
                </c:pt>
                <c:pt idx="41">
                  <c:v>1.3199999999999998</c:v>
                </c:pt>
                <c:pt idx="42">
                  <c:v>1.34</c:v>
                </c:pt>
                <c:pt idx="43">
                  <c:v>1.3699999999999999</c:v>
                </c:pt>
                <c:pt idx="44">
                  <c:v>1.3699999999999999</c:v>
                </c:pt>
                <c:pt idx="45">
                  <c:v>1.38</c:v>
                </c:pt>
                <c:pt idx="46">
                  <c:v>1.39</c:v>
                </c:pt>
                <c:pt idx="47">
                  <c:v>1.3699999999999999</c:v>
                </c:pt>
                <c:pt idx="48">
                  <c:v>1.4599999999999997</c:v>
                </c:pt>
                <c:pt idx="49">
                  <c:v>1.2600000000000002</c:v>
                </c:pt>
                <c:pt idx="50">
                  <c:v>1.1400000000000001</c:v>
                </c:pt>
                <c:pt idx="51">
                  <c:v>0.84000000000000008</c:v>
                </c:pt>
                <c:pt idx="52">
                  <c:v>0.8</c:v>
                </c:pt>
                <c:pt idx="53">
                  <c:v>0.78</c:v>
                </c:pt>
                <c:pt idx="54">
                  <c:v>0.79</c:v>
                </c:pt>
                <c:pt idx="55">
                  <c:v>0.8</c:v>
                </c:pt>
                <c:pt idx="56">
                  <c:v>0.76999999999999991</c:v>
                </c:pt>
                <c:pt idx="57">
                  <c:v>0.74</c:v>
                </c:pt>
                <c:pt idx="58">
                  <c:v>0.59</c:v>
                </c:pt>
                <c:pt idx="59">
                  <c:v>0.56999999999999995</c:v>
                </c:pt>
              </c:numCache>
            </c:numRef>
          </c:val>
        </c:ser>
        <c:ser>
          <c:idx val="1"/>
          <c:order val="1"/>
          <c:tx>
            <c:v>vrg 10 gecor</c:v>
          </c:tx>
          <c:spPr>
            <a:ln w="25400">
              <a:solidFill>
                <a:srgbClr val="FFFF00"/>
              </a:solidFill>
              <a:prstDash val="solid"/>
            </a:ln>
          </c:spPr>
          <c:marker>
            <c:symbol val="none"/>
          </c:marker>
          <c:cat>
            <c:numRef>
              <c:f>'voorb rwzi overschr P eis vrg10'!$A$10:$A$69</c:f>
              <c:numCache>
                <c:formatCode>d/m/yyyy</c:formatCode>
                <c:ptCount val="60"/>
                <c:pt idx="0">
                  <c:v>39819</c:v>
                </c:pt>
                <c:pt idx="1">
                  <c:v>39825</c:v>
                </c:pt>
                <c:pt idx="2">
                  <c:v>39829</c:v>
                </c:pt>
                <c:pt idx="3">
                  <c:v>39833</c:v>
                </c:pt>
                <c:pt idx="4">
                  <c:v>39835</c:v>
                </c:pt>
                <c:pt idx="5">
                  <c:v>39839</c:v>
                </c:pt>
                <c:pt idx="6">
                  <c:v>39843</c:v>
                </c:pt>
                <c:pt idx="7">
                  <c:v>39847</c:v>
                </c:pt>
                <c:pt idx="8">
                  <c:v>39853</c:v>
                </c:pt>
                <c:pt idx="9">
                  <c:v>39857</c:v>
                </c:pt>
                <c:pt idx="10">
                  <c:v>39861</c:v>
                </c:pt>
                <c:pt idx="11">
                  <c:v>39867</c:v>
                </c:pt>
                <c:pt idx="12">
                  <c:v>39871</c:v>
                </c:pt>
                <c:pt idx="13">
                  <c:v>39877</c:v>
                </c:pt>
                <c:pt idx="14">
                  <c:v>39885</c:v>
                </c:pt>
                <c:pt idx="15">
                  <c:v>39890</c:v>
                </c:pt>
                <c:pt idx="16">
                  <c:v>39895</c:v>
                </c:pt>
                <c:pt idx="17">
                  <c:v>39899</c:v>
                </c:pt>
                <c:pt idx="18">
                  <c:v>39903</c:v>
                </c:pt>
                <c:pt idx="19">
                  <c:v>39909</c:v>
                </c:pt>
                <c:pt idx="20">
                  <c:v>39919</c:v>
                </c:pt>
                <c:pt idx="21">
                  <c:v>39923</c:v>
                </c:pt>
                <c:pt idx="22">
                  <c:v>39931</c:v>
                </c:pt>
                <c:pt idx="23">
                  <c:v>39947</c:v>
                </c:pt>
                <c:pt idx="24">
                  <c:v>39951</c:v>
                </c:pt>
                <c:pt idx="25">
                  <c:v>39959</c:v>
                </c:pt>
                <c:pt idx="26">
                  <c:v>39967</c:v>
                </c:pt>
                <c:pt idx="27">
                  <c:v>39975</c:v>
                </c:pt>
                <c:pt idx="28">
                  <c:v>39983</c:v>
                </c:pt>
                <c:pt idx="29">
                  <c:v>39987</c:v>
                </c:pt>
                <c:pt idx="30">
                  <c:v>39995</c:v>
                </c:pt>
                <c:pt idx="31">
                  <c:v>40003</c:v>
                </c:pt>
                <c:pt idx="32">
                  <c:v>40011</c:v>
                </c:pt>
                <c:pt idx="33">
                  <c:v>40015</c:v>
                </c:pt>
                <c:pt idx="34">
                  <c:v>40023</c:v>
                </c:pt>
                <c:pt idx="35">
                  <c:v>40031</c:v>
                </c:pt>
                <c:pt idx="36">
                  <c:v>40039</c:v>
                </c:pt>
                <c:pt idx="37">
                  <c:v>40043</c:v>
                </c:pt>
                <c:pt idx="38">
                  <c:v>40059</c:v>
                </c:pt>
                <c:pt idx="39">
                  <c:v>40067</c:v>
                </c:pt>
                <c:pt idx="40">
                  <c:v>40071</c:v>
                </c:pt>
                <c:pt idx="41">
                  <c:v>40079</c:v>
                </c:pt>
                <c:pt idx="42">
                  <c:v>40087</c:v>
                </c:pt>
                <c:pt idx="43">
                  <c:v>40095</c:v>
                </c:pt>
                <c:pt idx="44">
                  <c:v>40099</c:v>
                </c:pt>
                <c:pt idx="45">
                  <c:v>40105</c:v>
                </c:pt>
                <c:pt idx="46">
                  <c:v>40109</c:v>
                </c:pt>
                <c:pt idx="47">
                  <c:v>40114</c:v>
                </c:pt>
                <c:pt idx="48">
                  <c:v>40119</c:v>
                </c:pt>
                <c:pt idx="49">
                  <c:v>40127</c:v>
                </c:pt>
                <c:pt idx="50">
                  <c:v>40133</c:v>
                </c:pt>
                <c:pt idx="51">
                  <c:v>40137</c:v>
                </c:pt>
                <c:pt idx="52">
                  <c:v>40147</c:v>
                </c:pt>
                <c:pt idx="53">
                  <c:v>40151</c:v>
                </c:pt>
                <c:pt idx="54">
                  <c:v>40155</c:v>
                </c:pt>
                <c:pt idx="55">
                  <c:v>40158</c:v>
                </c:pt>
                <c:pt idx="56">
                  <c:v>40161</c:v>
                </c:pt>
                <c:pt idx="57">
                  <c:v>40165</c:v>
                </c:pt>
                <c:pt idx="58">
                  <c:v>40169</c:v>
                </c:pt>
                <c:pt idx="59">
                  <c:v>40175</c:v>
                </c:pt>
              </c:numCache>
            </c:numRef>
          </c:cat>
          <c:val>
            <c:numRef>
              <c:f>'voorb rwzi overschr P eis vrg10'!$K$10:$K$69</c:f>
              <c:numCache>
                <c:formatCode>0.000</c:formatCode>
                <c:ptCount val="60"/>
                <c:pt idx="9">
                  <c:v>0.245</c:v>
                </c:pt>
                <c:pt idx="10">
                  <c:v>0.26400000000000001</c:v>
                </c:pt>
                <c:pt idx="11">
                  <c:v>0.26400000000000001</c:v>
                </c:pt>
                <c:pt idx="12">
                  <c:v>0.26400000000000001</c:v>
                </c:pt>
                <c:pt idx="13">
                  <c:v>0.22700000000000001</c:v>
                </c:pt>
                <c:pt idx="14">
                  <c:v>0.246</c:v>
                </c:pt>
                <c:pt idx="15">
                  <c:v>0.26500000000000001</c:v>
                </c:pt>
                <c:pt idx="16">
                  <c:v>0.26500000000000001</c:v>
                </c:pt>
                <c:pt idx="17">
                  <c:v>0.27400000000000002</c:v>
                </c:pt>
                <c:pt idx="18">
                  <c:v>0.26500000000000001</c:v>
                </c:pt>
                <c:pt idx="19">
                  <c:v>0.30299999999999999</c:v>
                </c:pt>
                <c:pt idx="20">
                  <c:v>0.33</c:v>
                </c:pt>
                <c:pt idx="21">
                  <c:v>0.35000000000000003</c:v>
                </c:pt>
                <c:pt idx="22">
                  <c:v>0.38800000000000001</c:v>
                </c:pt>
                <c:pt idx="23">
                  <c:v>0.38800000000000001</c:v>
                </c:pt>
                <c:pt idx="24">
                  <c:v>0.38800000000000001</c:v>
                </c:pt>
                <c:pt idx="25">
                  <c:v>0.435</c:v>
                </c:pt>
                <c:pt idx="26">
                  <c:v>0.47300000000000003</c:v>
                </c:pt>
                <c:pt idx="27">
                  <c:v>0.51100000000000001</c:v>
                </c:pt>
                <c:pt idx="28">
                  <c:v>0.52100000000000002</c:v>
                </c:pt>
                <c:pt idx="29">
                  <c:v>0.53</c:v>
                </c:pt>
                <c:pt idx="30">
                  <c:v>0.54</c:v>
                </c:pt>
                <c:pt idx="31">
                  <c:v>0.59599999999999997</c:v>
                </c:pt>
                <c:pt idx="32">
                  <c:v>0.60599999999999998</c:v>
                </c:pt>
                <c:pt idx="33">
                  <c:v>0.67300000000000004</c:v>
                </c:pt>
                <c:pt idx="34">
                  <c:v>0.74</c:v>
                </c:pt>
                <c:pt idx="35">
                  <c:v>0.70100000000000007</c:v>
                </c:pt>
                <c:pt idx="36">
                  <c:v>0.69200000000000006</c:v>
                </c:pt>
                <c:pt idx="37">
                  <c:v>0.70100000000000007</c:v>
                </c:pt>
                <c:pt idx="38">
                  <c:v>0.74</c:v>
                </c:pt>
                <c:pt idx="39">
                  <c:v>0.9</c:v>
                </c:pt>
                <c:pt idx="40">
                  <c:v>0.98</c:v>
                </c:pt>
                <c:pt idx="41">
                  <c:v>1.24</c:v>
                </c:pt>
                <c:pt idx="42">
                  <c:v>1.26</c:v>
                </c:pt>
                <c:pt idx="43">
                  <c:v>1.28</c:v>
                </c:pt>
                <c:pt idx="44">
                  <c:v>1.28</c:v>
                </c:pt>
                <c:pt idx="45">
                  <c:v>1.29</c:v>
                </c:pt>
                <c:pt idx="46">
                  <c:v>1.3</c:v>
                </c:pt>
                <c:pt idx="47">
                  <c:v>1.28</c:v>
                </c:pt>
                <c:pt idx="48">
                  <c:v>1.37</c:v>
                </c:pt>
                <c:pt idx="49">
                  <c:v>1.18</c:v>
                </c:pt>
                <c:pt idx="50">
                  <c:v>1.06</c:v>
                </c:pt>
                <c:pt idx="51">
                  <c:v>0.79</c:v>
                </c:pt>
                <c:pt idx="52">
                  <c:v>0.75</c:v>
                </c:pt>
                <c:pt idx="53">
                  <c:v>0.74</c:v>
                </c:pt>
                <c:pt idx="54">
                  <c:v>0.74</c:v>
                </c:pt>
                <c:pt idx="55">
                  <c:v>0.75</c:v>
                </c:pt>
                <c:pt idx="56">
                  <c:v>0.73</c:v>
                </c:pt>
                <c:pt idx="57">
                  <c:v>0.70000000000000007</c:v>
                </c:pt>
                <c:pt idx="58">
                  <c:v>0.55700000000000005</c:v>
                </c:pt>
                <c:pt idx="59">
                  <c:v>0.53700000000000003</c:v>
                </c:pt>
              </c:numCache>
            </c:numRef>
          </c:val>
        </c:ser>
        <c:ser>
          <c:idx val="2"/>
          <c:order val="2"/>
          <c:tx>
            <c:strRef>
              <c:f>'voorb rwzi overschr P eis vrg10'!$J$9</c:f>
              <c:strCache>
                <c:ptCount val="1"/>
                <c:pt idx="0">
                  <c:v>Lozingseis</c:v>
                </c:pt>
              </c:strCache>
            </c:strRef>
          </c:tx>
          <c:spPr>
            <a:ln w="38100">
              <a:solidFill>
                <a:srgbClr val="FF0000"/>
              </a:solidFill>
              <a:prstDash val="solid"/>
            </a:ln>
          </c:spPr>
          <c:marker>
            <c:symbol val="none"/>
          </c:marker>
          <c:val>
            <c:numRef>
              <c:f>'voorb rwzi overschr P eis vrg10'!$J$10:$J$69</c:f>
              <c:numCache>
                <c:formatCode>General</c:formatCode>
                <c:ptCount val="6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numCache>
            </c:numRef>
          </c:val>
        </c:ser>
        <c:marker val="1"/>
        <c:axId val="39424384"/>
        <c:axId val="39425920"/>
      </c:lineChart>
      <c:dateAx>
        <c:axId val="39424384"/>
        <c:scaling>
          <c:orientation val="minMax"/>
        </c:scaling>
        <c:axPos val="b"/>
        <c:numFmt formatCode="d/m/yyyy" sourceLinked="0"/>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nl-NL"/>
          </a:p>
        </c:txPr>
        <c:crossAx val="39425920"/>
        <c:crosses val="autoZero"/>
        <c:auto val="1"/>
        <c:lblOffset val="100"/>
        <c:baseTimeUnit val="days"/>
        <c:majorUnit val="2"/>
        <c:majorTimeUnit val="months"/>
        <c:minorUnit val="1"/>
        <c:minorTimeUnit val="months"/>
      </c:dateAx>
      <c:valAx>
        <c:axId val="39425920"/>
        <c:scaling>
          <c:orientation val="minMax"/>
        </c:scaling>
        <c:axPos val="l"/>
        <c:majorGridlines>
          <c:spPr>
            <a:ln w="3175">
              <a:solidFill>
                <a:srgbClr val="000000"/>
              </a:solidFill>
              <a:prstDash val="solid"/>
            </a:ln>
          </c:spPr>
        </c:majorGridlines>
        <c:numFmt formatCode="0.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9424384"/>
        <c:crosses val="autoZero"/>
        <c:crossBetween val="between"/>
      </c:valAx>
      <c:spPr>
        <a:solidFill>
          <a:srgbClr val="C0C0C0"/>
        </a:solidFill>
        <a:ln w="12700">
          <a:solidFill>
            <a:srgbClr val="808080"/>
          </a:solidFill>
          <a:prstDash val="solid"/>
        </a:ln>
      </c:spPr>
    </c:plotArea>
    <c:legend>
      <c:legendPos val="r"/>
      <c:layout>
        <c:manualLayout>
          <c:xMode val="edge"/>
          <c:yMode val="edge"/>
          <c:x val="0.88290840415486305"/>
          <c:y val="0.73643410852713176"/>
          <c:w val="0.10103871576959396"/>
          <c:h val="0.2480620155038759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0387167274521295"/>
          <c:y val="0.11240352623670002"/>
          <c:w val="0.73276743682077483"/>
          <c:h val="0.60852943514351421"/>
        </c:manualLayout>
      </c:layout>
      <c:lineChart>
        <c:grouping val="standard"/>
        <c:ser>
          <c:idx val="0"/>
          <c:order val="0"/>
          <c:tx>
            <c:strRef>
              <c:f>'toets overschr conc eis vrg 10'!$E$8</c:f>
              <c:strCache>
                <c:ptCount val="1"/>
                <c:pt idx="0">
                  <c:v>vrg10</c:v>
                </c:pt>
              </c:strCache>
            </c:strRef>
          </c:tx>
          <c:spPr>
            <a:ln w="25400">
              <a:solidFill>
                <a:srgbClr val="000080"/>
              </a:solidFill>
              <a:prstDash val="solid"/>
            </a:ln>
          </c:spPr>
          <c:marker>
            <c:symbol val="none"/>
          </c:marker>
          <c:cat>
            <c:numRef>
              <c:f>'toets overschr conc eis vrg 10'!$A$10:$A$69</c:f>
              <c:numCache>
                <c:formatCode>d/m/yyyy</c:formatCode>
                <c:ptCount val="60"/>
              </c:numCache>
            </c:numRef>
          </c:cat>
          <c:val>
            <c:numRef>
              <c:f>'toets overschr conc eis vrg 10'!$E$10:$E$69</c:f>
              <c:numCache>
                <c:formatCode>0.000</c:formatCode>
                <c:ptCount val="60"/>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er>
        <c:ser>
          <c:idx val="1"/>
          <c:order val="1"/>
          <c:tx>
            <c:v>vrg 10 gecor</c:v>
          </c:tx>
          <c:spPr>
            <a:ln w="25400">
              <a:solidFill>
                <a:srgbClr val="FFFF00"/>
              </a:solidFill>
              <a:prstDash val="solid"/>
            </a:ln>
          </c:spPr>
          <c:marker>
            <c:symbol val="none"/>
          </c:marker>
          <c:cat>
            <c:numRef>
              <c:f>'toets overschr conc eis vrg 10'!$A$10:$A$69</c:f>
              <c:numCache>
                <c:formatCode>d/m/yyyy</c:formatCode>
                <c:ptCount val="60"/>
              </c:numCache>
            </c:numRef>
          </c:cat>
          <c:val>
            <c:numRef>
              <c:f>'toets overschr conc eis vrg 10'!$K$10:$K$69</c:f>
              <c:numCache>
                <c:formatCode>0.000</c:formatCode>
                <c:ptCount val="60"/>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er>
        <c:ser>
          <c:idx val="2"/>
          <c:order val="2"/>
          <c:tx>
            <c:strRef>
              <c:f>'toets overschr conc eis vrg 10'!$J$9</c:f>
              <c:strCache>
                <c:ptCount val="1"/>
                <c:pt idx="0">
                  <c:v>Lozingseis</c:v>
                </c:pt>
              </c:strCache>
            </c:strRef>
          </c:tx>
          <c:spPr>
            <a:ln w="38100">
              <a:solidFill>
                <a:srgbClr val="FF0000"/>
              </a:solidFill>
              <a:prstDash val="solid"/>
            </a:ln>
          </c:spPr>
          <c:marker>
            <c:symbol val="none"/>
          </c:marker>
          <c:val>
            <c:numRef>
              <c:f>'toets overschr conc eis vrg 10'!$J$10:$J$69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er>
        <c:marker val="1"/>
        <c:axId val="37416320"/>
        <c:axId val="37418112"/>
      </c:lineChart>
      <c:catAx>
        <c:axId val="37416320"/>
        <c:scaling>
          <c:orientation val="minMax"/>
        </c:scaling>
        <c:axPos val="b"/>
        <c:numFmt formatCode="d/m/yyyy" sourceLinked="0"/>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nl-NL"/>
          </a:p>
        </c:txPr>
        <c:crossAx val="37418112"/>
        <c:crosses val="autoZero"/>
        <c:auto val="1"/>
        <c:lblAlgn val="ctr"/>
        <c:lblOffset val="100"/>
        <c:tickLblSkip val="1"/>
        <c:tickMarkSkip val="1"/>
      </c:catAx>
      <c:valAx>
        <c:axId val="37418112"/>
        <c:scaling>
          <c:orientation val="minMax"/>
        </c:scaling>
        <c:axPos val="l"/>
        <c:majorGridlines>
          <c:spPr>
            <a:ln w="3175">
              <a:solidFill>
                <a:srgbClr val="000000"/>
              </a:solidFill>
              <a:prstDash val="solid"/>
            </a:ln>
          </c:spPr>
        </c:majorGridlines>
        <c:numFmt formatCode="0.00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7416320"/>
        <c:crosses val="autoZero"/>
        <c:crossBetween val="between"/>
      </c:valAx>
      <c:spPr>
        <a:solidFill>
          <a:srgbClr val="C0C0C0"/>
        </a:solidFill>
        <a:ln w="12700">
          <a:solidFill>
            <a:srgbClr val="808080"/>
          </a:solidFill>
          <a:prstDash val="solid"/>
        </a:ln>
      </c:spPr>
    </c:plotArea>
    <c:legend>
      <c:legendPos val="r"/>
      <c:layout>
        <c:manualLayout>
          <c:xMode val="edge"/>
          <c:yMode val="edge"/>
          <c:x val="0.85080264400377714"/>
          <c:y val="0.28294573643410853"/>
          <c:w val="0.10103871576959396"/>
          <c:h val="0.2480620155038759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8.9820446821636923E-2"/>
          <c:y val="9.5394890064263799E-2"/>
          <c:w val="0.74750571854895564"/>
          <c:h val="0.55263246657918352"/>
        </c:manualLayout>
      </c:layout>
      <c:lineChart>
        <c:grouping val="standard"/>
        <c:ser>
          <c:idx val="0"/>
          <c:order val="0"/>
          <c:tx>
            <c:v>N-tot</c:v>
          </c:tx>
          <c:spPr>
            <a:ln w="25400">
              <a:solidFill>
                <a:srgbClr val="000080"/>
              </a:solidFill>
              <a:prstDash val="solid"/>
            </a:ln>
          </c:spPr>
          <c:marker>
            <c:symbol val="none"/>
          </c:marker>
          <c:cat>
            <c:numRef>
              <c:f>'voorb rwzi N-tot jaargemiddelde'!$A$11:$A$35</c:f>
              <c:numCache>
                <c:formatCode>d/m/yyyy</c:formatCode>
                <c:ptCount val="25"/>
                <c:pt idx="0">
                  <c:v>40193</c:v>
                </c:pt>
                <c:pt idx="1">
                  <c:v>40212</c:v>
                </c:pt>
                <c:pt idx="2">
                  <c:v>40215</c:v>
                </c:pt>
                <c:pt idx="3">
                  <c:v>40226</c:v>
                </c:pt>
                <c:pt idx="4">
                  <c:v>40248</c:v>
                </c:pt>
                <c:pt idx="5">
                  <c:v>40259</c:v>
                </c:pt>
                <c:pt idx="6">
                  <c:v>40278</c:v>
                </c:pt>
                <c:pt idx="7">
                  <c:v>40289</c:v>
                </c:pt>
                <c:pt idx="8">
                  <c:v>40300</c:v>
                </c:pt>
                <c:pt idx="9">
                  <c:v>40309</c:v>
                </c:pt>
                <c:pt idx="10">
                  <c:v>40330</c:v>
                </c:pt>
                <c:pt idx="11">
                  <c:v>40363</c:v>
                </c:pt>
                <c:pt idx="12">
                  <c:v>40374</c:v>
                </c:pt>
                <c:pt idx="13">
                  <c:v>40395</c:v>
                </c:pt>
                <c:pt idx="14">
                  <c:v>40406</c:v>
                </c:pt>
                <c:pt idx="15">
                  <c:v>40427</c:v>
                </c:pt>
                <c:pt idx="16">
                  <c:v>40437</c:v>
                </c:pt>
                <c:pt idx="17">
                  <c:v>40459</c:v>
                </c:pt>
                <c:pt idx="18">
                  <c:v>40469</c:v>
                </c:pt>
                <c:pt idx="19">
                  <c:v>40477</c:v>
                </c:pt>
                <c:pt idx="20">
                  <c:v>40491</c:v>
                </c:pt>
                <c:pt idx="21">
                  <c:v>40494</c:v>
                </c:pt>
                <c:pt idx="22">
                  <c:v>40502</c:v>
                </c:pt>
                <c:pt idx="23">
                  <c:v>40513</c:v>
                </c:pt>
                <c:pt idx="24">
                  <c:v>40524</c:v>
                </c:pt>
              </c:numCache>
            </c:numRef>
          </c:cat>
          <c:val>
            <c:numRef>
              <c:f>'voorb rwzi N-tot jaargemiddelde'!$D$11:$D$35</c:f>
              <c:numCache>
                <c:formatCode>0.0</c:formatCode>
                <c:ptCount val="25"/>
                <c:pt idx="0">
                  <c:v>12.2</c:v>
                </c:pt>
                <c:pt idx="1">
                  <c:v>24.6</c:v>
                </c:pt>
                <c:pt idx="2">
                  <c:v>7.8999999999999995</c:v>
                </c:pt>
                <c:pt idx="3">
                  <c:v>13</c:v>
                </c:pt>
                <c:pt idx="4">
                  <c:v>9.3000000000000007</c:v>
                </c:pt>
                <c:pt idx="5">
                  <c:v>6.1</c:v>
                </c:pt>
                <c:pt idx="6">
                  <c:v>9.9</c:v>
                </c:pt>
                <c:pt idx="7">
                  <c:v>11.2</c:v>
                </c:pt>
                <c:pt idx="8">
                  <c:v>8.5</c:v>
                </c:pt>
                <c:pt idx="9">
                  <c:v>11.100000000000001</c:v>
                </c:pt>
                <c:pt idx="10">
                  <c:v>7.6</c:v>
                </c:pt>
                <c:pt idx="11">
                  <c:v>7.5</c:v>
                </c:pt>
                <c:pt idx="12">
                  <c:v>12.3</c:v>
                </c:pt>
                <c:pt idx="13">
                  <c:v>9</c:v>
                </c:pt>
                <c:pt idx="14">
                  <c:v>10.9</c:v>
                </c:pt>
                <c:pt idx="15">
                  <c:v>9.4</c:v>
                </c:pt>
                <c:pt idx="16">
                  <c:v>9.2000000000000011</c:v>
                </c:pt>
                <c:pt idx="17">
                  <c:v>28.3</c:v>
                </c:pt>
                <c:pt idx="18">
                  <c:v>8.4</c:v>
                </c:pt>
                <c:pt idx="19">
                  <c:v>11.5</c:v>
                </c:pt>
                <c:pt idx="20">
                  <c:v>9.1999999999999993</c:v>
                </c:pt>
                <c:pt idx="21">
                  <c:v>7.9</c:v>
                </c:pt>
                <c:pt idx="22">
                  <c:v>10</c:v>
                </c:pt>
                <c:pt idx="23">
                  <c:v>11.9</c:v>
                </c:pt>
                <c:pt idx="24">
                  <c:v>9.8000000000000007</c:v>
                </c:pt>
              </c:numCache>
            </c:numRef>
          </c:val>
        </c:ser>
        <c:ser>
          <c:idx val="1"/>
          <c:order val="1"/>
          <c:tx>
            <c:v>N-tot cor</c:v>
          </c:tx>
          <c:spPr>
            <a:ln w="25400">
              <a:solidFill>
                <a:srgbClr val="FFFF00"/>
              </a:solidFill>
              <a:prstDash val="solid"/>
            </a:ln>
          </c:spPr>
          <c:marker>
            <c:symbol val="none"/>
          </c:marker>
          <c:cat>
            <c:numRef>
              <c:f>'voorb rwzi N-tot jaargemiddelde'!$A$11:$A$35</c:f>
              <c:numCache>
                <c:formatCode>d/m/yyyy</c:formatCode>
                <c:ptCount val="25"/>
                <c:pt idx="0">
                  <c:v>40193</c:v>
                </c:pt>
                <c:pt idx="1">
                  <c:v>40212</c:v>
                </c:pt>
                <c:pt idx="2">
                  <c:v>40215</c:v>
                </c:pt>
                <c:pt idx="3">
                  <c:v>40226</c:v>
                </c:pt>
                <c:pt idx="4">
                  <c:v>40248</c:v>
                </c:pt>
                <c:pt idx="5">
                  <c:v>40259</c:v>
                </c:pt>
                <c:pt idx="6">
                  <c:v>40278</c:v>
                </c:pt>
                <c:pt idx="7">
                  <c:v>40289</c:v>
                </c:pt>
                <c:pt idx="8">
                  <c:v>40300</c:v>
                </c:pt>
                <c:pt idx="9">
                  <c:v>40309</c:v>
                </c:pt>
                <c:pt idx="10">
                  <c:v>40330</c:v>
                </c:pt>
                <c:pt idx="11">
                  <c:v>40363</c:v>
                </c:pt>
                <c:pt idx="12">
                  <c:v>40374</c:v>
                </c:pt>
                <c:pt idx="13">
                  <c:v>40395</c:v>
                </c:pt>
                <c:pt idx="14">
                  <c:v>40406</c:v>
                </c:pt>
                <c:pt idx="15">
                  <c:v>40427</c:v>
                </c:pt>
                <c:pt idx="16">
                  <c:v>40437</c:v>
                </c:pt>
                <c:pt idx="17">
                  <c:v>40459</c:v>
                </c:pt>
                <c:pt idx="18">
                  <c:v>40469</c:v>
                </c:pt>
                <c:pt idx="19">
                  <c:v>40477</c:v>
                </c:pt>
                <c:pt idx="20">
                  <c:v>40491</c:v>
                </c:pt>
                <c:pt idx="21">
                  <c:v>40494</c:v>
                </c:pt>
                <c:pt idx="22">
                  <c:v>40502</c:v>
                </c:pt>
                <c:pt idx="23">
                  <c:v>40513</c:v>
                </c:pt>
                <c:pt idx="24">
                  <c:v>40524</c:v>
                </c:pt>
              </c:numCache>
            </c:numRef>
          </c:cat>
          <c:val>
            <c:numRef>
              <c:f>'voorb rwzi N-tot jaargemiddelde'!$K$11:$K$35</c:f>
              <c:numCache>
                <c:formatCode>0.00</c:formatCode>
                <c:ptCount val="25"/>
                <c:pt idx="0">
                  <c:v>9.898761203177731</c:v>
                </c:pt>
                <c:pt idx="1">
                  <c:v>17.293646600389494</c:v>
                </c:pt>
                <c:pt idx="2">
                  <c:v>6.4260610596093199</c:v>
                </c:pt>
                <c:pt idx="3">
                  <c:v>10.695113885676779</c:v>
                </c:pt>
                <c:pt idx="4">
                  <c:v>7.6351444507105137</c:v>
                </c:pt>
                <c:pt idx="5">
                  <c:v>4.9819660112501047</c:v>
                </c:pt>
                <c:pt idx="6">
                  <c:v>8.1446413471885588</c:v>
                </c:pt>
                <c:pt idx="7">
                  <c:v>9.2153347889379411</c:v>
                </c:pt>
                <c:pt idx="8">
                  <c:v>6.9406103758200777</c:v>
                </c:pt>
                <c:pt idx="9">
                  <c:v>9.134936133353424</c:v>
                </c:pt>
                <c:pt idx="10">
                  <c:v>6.246486054744909</c:v>
                </c:pt>
                <c:pt idx="11">
                  <c:v>6.1206885775866278</c:v>
                </c:pt>
                <c:pt idx="12">
                  <c:v>7.7396052802416326</c:v>
                </c:pt>
                <c:pt idx="13">
                  <c:v>7.3660795613004897</c:v>
                </c:pt>
                <c:pt idx="14">
                  <c:v>8.9451895232529584</c:v>
                </c:pt>
                <c:pt idx="15">
                  <c:v>7.7331898728409412</c:v>
                </c:pt>
                <c:pt idx="16">
                  <c:v>7.5695841021383536</c:v>
                </c:pt>
                <c:pt idx="17">
                  <c:v>19.139541496191363</c:v>
                </c:pt>
                <c:pt idx="18">
                  <c:v>6.8762729903293049</c:v>
                </c:pt>
                <c:pt idx="19">
                  <c:v>8.4769095283137812</c:v>
                </c:pt>
                <c:pt idx="20">
                  <c:v>7.5517815678739657</c:v>
                </c:pt>
                <c:pt idx="21">
                  <c:v>6.499541503649608</c:v>
                </c:pt>
                <c:pt idx="22">
                  <c:v>8.2187319123725366</c:v>
                </c:pt>
                <c:pt idx="23">
                  <c:v>9.7894540990539909</c:v>
                </c:pt>
                <c:pt idx="24">
                  <c:v>8.0655248632511345</c:v>
                </c:pt>
              </c:numCache>
            </c:numRef>
          </c:val>
        </c:ser>
        <c:ser>
          <c:idx val="2"/>
          <c:order val="2"/>
          <c:tx>
            <c:v>lozingseis</c:v>
          </c:tx>
          <c:spPr>
            <a:ln w="38100">
              <a:solidFill>
                <a:srgbClr val="FF0000"/>
              </a:solidFill>
              <a:prstDash val="solid"/>
            </a:ln>
          </c:spPr>
          <c:marker>
            <c:symbol val="none"/>
          </c:marker>
          <c:val>
            <c:numRef>
              <c:f>'voorb rwzi N-tot jaargemiddelde'!$O$11:$O$35</c:f>
              <c:numCache>
                <c:formatCode>General</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val>
        </c:ser>
        <c:marker val="1"/>
        <c:axId val="51364608"/>
        <c:axId val="51366528"/>
      </c:lineChart>
      <c:catAx>
        <c:axId val="51364608"/>
        <c:scaling>
          <c:orientation val="minMax"/>
        </c:scaling>
        <c:axPos val="b"/>
        <c:title>
          <c:tx>
            <c:rich>
              <a:bodyPr/>
              <a:lstStyle/>
              <a:p>
                <a:pPr>
                  <a:defRPr sz="1200" b="1" i="0" u="none" strike="noStrike" baseline="0">
                    <a:solidFill>
                      <a:srgbClr val="000000"/>
                    </a:solidFill>
                    <a:latin typeface="Arial"/>
                    <a:ea typeface="Arial"/>
                    <a:cs typeface="Arial"/>
                  </a:defRPr>
                </a:pPr>
                <a:r>
                  <a:t>datum</a:t>
                </a:r>
              </a:p>
            </c:rich>
          </c:tx>
          <c:layout>
            <c:manualLayout>
              <c:xMode val="edge"/>
              <c:yMode val="edge"/>
              <c:x val="0.44032260937442702"/>
              <c:y val="0.87709628401712936"/>
            </c:manualLayout>
          </c:layout>
          <c:spPr>
            <a:noFill/>
            <a:ln w="25400">
              <a:noFill/>
            </a:ln>
          </c:spPr>
        </c:title>
        <c:numFmt formatCode="d/m/yyyy"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nl-NL"/>
          </a:p>
        </c:txPr>
        <c:crossAx val="51366528"/>
        <c:crosses val="autoZero"/>
        <c:lblAlgn val="ctr"/>
        <c:lblOffset val="100"/>
        <c:tickLblSkip val="2"/>
        <c:tickMarkSkip val="1"/>
      </c:catAx>
      <c:valAx>
        <c:axId val="51366528"/>
        <c:scaling>
          <c:orientation val="minMax"/>
          <c:max val="4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t>mg/l</a:t>
                </a:r>
              </a:p>
            </c:rich>
          </c:tx>
          <c:layout>
            <c:manualLayout>
              <c:xMode val="edge"/>
              <c:yMode val="edge"/>
              <c:x val="2.5806444853076E-2"/>
              <c:y val="0.32122945158171018"/>
            </c:manualLayout>
          </c:layout>
          <c:spPr>
            <a:noFill/>
            <a:ln w="25400">
              <a:noFill/>
            </a:ln>
          </c:spPr>
        </c:title>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1364608"/>
        <c:crosses val="autoZero"/>
        <c:crossBetween val="between"/>
        <c:majorUnit val="10"/>
      </c:valAx>
      <c:spPr>
        <a:solidFill>
          <a:srgbClr val="C0C0C0"/>
        </a:solidFill>
        <a:ln w="12700">
          <a:solidFill>
            <a:srgbClr val="808080"/>
          </a:solidFill>
          <a:prstDash val="solid"/>
        </a:ln>
      </c:spPr>
    </c:plotArea>
    <c:legend>
      <c:legendPos val="r"/>
      <c:layout>
        <c:manualLayout>
          <c:xMode val="edge"/>
          <c:yMode val="edge"/>
          <c:x val="0.86726546906187629"/>
          <c:y val="0.25"/>
          <c:w val="9.4810379241516959E-2"/>
          <c:h val="0.2105263157894736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8.9820446821636923E-2"/>
          <c:y val="9.5394890064263799E-2"/>
          <c:w val="0.74750571854895564"/>
          <c:h val="0.55263246657918352"/>
        </c:manualLayout>
      </c:layout>
      <c:lineChart>
        <c:grouping val="standard"/>
        <c:ser>
          <c:idx val="0"/>
          <c:order val="0"/>
          <c:tx>
            <c:v>N-tot</c:v>
          </c:tx>
          <c:spPr>
            <a:ln w="25400">
              <a:solidFill>
                <a:srgbClr val="000080"/>
              </a:solidFill>
              <a:prstDash val="solid"/>
            </a:ln>
          </c:spPr>
          <c:marker>
            <c:symbol val="none"/>
          </c:marker>
          <c:cat>
            <c:numRef>
              <c:f>'toets rwzi N-tot jaargemiddelde'!$A$11:$A$35</c:f>
              <c:numCache>
                <c:formatCode>d/m/yyyy</c:formatCode>
                <c:ptCount val="25"/>
              </c:numCache>
            </c:numRef>
          </c:cat>
          <c:val>
            <c:numRef>
              <c:f>'toets rwzi N-tot jaargemiddelde'!$D$11:$D$35</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1"/>
          <c:order val="1"/>
          <c:tx>
            <c:v>N-tot cor</c:v>
          </c:tx>
          <c:spPr>
            <a:ln w="25400">
              <a:solidFill>
                <a:srgbClr val="FFFF00"/>
              </a:solidFill>
              <a:prstDash val="solid"/>
            </a:ln>
          </c:spPr>
          <c:marker>
            <c:symbol val="none"/>
          </c:marker>
          <c:cat>
            <c:numRef>
              <c:f>'toets rwzi N-tot jaargemiddelde'!$A$11:$A$35</c:f>
              <c:numCache>
                <c:formatCode>d/m/yyyy</c:formatCode>
                <c:ptCount val="25"/>
              </c:numCache>
            </c:numRef>
          </c:cat>
          <c:val>
            <c:numRef>
              <c:f>'toets rwzi N-tot jaargemiddelde'!$K$11:$K$35</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2"/>
          <c:order val="2"/>
          <c:tx>
            <c:v>lozingseis</c:v>
          </c:tx>
          <c:spPr>
            <a:ln w="38100">
              <a:solidFill>
                <a:srgbClr val="FF0000"/>
              </a:solidFill>
              <a:prstDash val="solid"/>
            </a:ln>
          </c:spPr>
          <c:marker>
            <c:symbol val="none"/>
          </c:marker>
          <c:val>
            <c:numRef>
              <c:f>'toets rwzi N-tot jaargemiddelde'!$O$11:$O$35</c:f>
              <c:numCache>
                <c:formatCode>General</c:formatCode>
                <c:ptCount val="25"/>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numCache>
            </c:numRef>
          </c:val>
        </c:ser>
        <c:marker val="1"/>
        <c:axId val="51246976"/>
        <c:axId val="51257344"/>
      </c:lineChart>
      <c:catAx>
        <c:axId val="51246976"/>
        <c:scaling>
          <c:orientation val="minMax"/>
        </c:scaling>
        <c:axPos val="b"/>
        <c:title>
          <c:tx>
            <c:rich>
              <a:bodyPr/>
              <a:lstStyle/>
              <a:p>
                <a:pPr>
                  <a:defRPr sz="1200" b="1" i="0" u="none" strike="noStrike" baseline="0">
                    <a:solidFill>
                      <a:srgbClr val="000000"/>
                    </a:solidFill>
                    <a:latin typeface="Arial"/>
                    <a:ea typeface="Arial"/>
                    <a:cs typeface="Arial"/>
                  </a:defRPr>
                </a:pPr>
                <a:r>
                  <a:t>datum</a:t>
                </a:r>
              </a:p>
            </c:rich>
          </c:tx>
          <c:layout>
            <c:manualLayout>
              <c:xMode val="edge"/>
              <c:yMode val="edge"/>
              <c:x val="0.44032260937442702"/>
              <c:y val="0.87709628401712936"/>
            </c:manualLayout>
          </c:layout>
          <c:spPr>
            <a:noFill/>
            <a:ln w="25400">
              <a:noFill/>
            </a:ln>
          </c:spPr>
        </c:title>
        <c:numFmt formatCode="d/m/yyyy"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nl-NL"/>
          </a:p>
        </c:txPr>
        <c:crossAx val="51257344"/>
        <c:crosses val="autoZero"/>
        <c:lblAlgn val="ctr"/>
        <c:lblOffset val="100"/>
        <c:tickLblSkip val="2"/>
        <c:tickMarkSkip val="1"/>
      </c:catAx>
      <c:valAx>
        <c:axId val="51257344"/>
        <c:scaling>
          <c:orientation val="minMax"/>
          <c:max val="4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t>mg/l</a:t>
                </a:r>
              </a:p>
            </c:rich>
          </c:tx>
          <c:layout>
            <c:manualLayout>
              <c:xMode val="edge"/>
              <c:yMode val="edge"/>
              <c:x val="2.5806444853076E-2"/>
              <c:y val="0.32122945158171018"/>
            </c:manualLayout>
          </c:layout>
          <c:spPr>
            <a:noFill/>
            <a:ln w="25400">
              <a:noFill/>
            </a:ln>
          </c:spPr>
        </c:title>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1246976"/>
        <c:crosses val="autoZero"/>
        <c:crossBetween val="between"/>
        <c:majorUnit val="10"/>
      </c:valAx>
      <c:spPr>
        <a:solidFill>
          <a:srgbClr val="C0C0C0"/>
        </a:solidFill>
        <a:ln w="12700">
          <a:solidFill>
            <a:srgbClr val="808080"/>
          </a:solidFill>
          <a:prstDash val="solid"/>
        </a:ln>
      </c:spPr>
    </c:plotArea>
    <c:legend>
      <c:legendPos val="r"/>
      <c:layout>
        <c:manualLayout>
          <c:xMode val="edge"/>
          <c:yMode val="edge"/>
          <c:x val="0.86726546906187629"/>
          <c:y val="0.25"/>
          <c:w val="9.4810379241516959E-2"/>
          <c:h val="0.21052631578947367"/>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3822294427598308"/>
          <c:y val="9.0206299087743524E-2"/>
          <c:w val="0.69534603600060885"/>
          <c:h val="0.65463999909391013"/>
        </c:manualLayout>
      </c:layout>
      <c:lineChart>
        <c:grouping val="standard"/>
        <c:ser>
          <c:idx val="0"/>
          <c:order val="0"/>
          <c:tx>
            <c:v>BZV5</c:v>
          </c:tx>
          <c:spPr>
            <a:ln w="25400">
              <a:solidFill>
                <a:srgbClr val="000080"/>
              </a:solidFill>
              <a:prstDash val="solid"/>
            </a:ln>
          </c:spPr>
          <c:marker>
            <c:symbol val="none"/>
          </c:marker>
          <c:cat>
            <c:numRef>
              <c:f>'voorb rwzi BZV5 eis'!$A$12:$A$36</c:f>
              <c:numCache>
                <c:formatCode>d/m/yyyy</c:formatCode>
                <c:ptCount val="25"/>
                <c:pt idx="0">
                  <c:v>40193</c:v>
                </c:pt>
                <c:pt idx="1">
                  <c:v>40212</c:v>
                </c:pt>
                <c:pt idx="2">
                  <c:v>40215</c:v>
                </c:pt>
                <c:pt idx="3">
                  <c:v>40226</c:v>
                </c:pt>
                <c:pt idx="4">
                  <c:v>40248</c:v>
                </c:pt>
                <c:pt idx="5">
                  <c:v>40259</c:v>
                </c:pt>
                <c:pt idx="6">
                  <c:v>40278</c:v>
                </c:pt>
                <c:pt idx="7">
                  <c:v>40289</c:v>
                </c:pt>
                <c:pt idx="8">
                  <c:v>40300</c:v>
                </c:pt>
                <c:pt idx="9">
                  <c:v>40309</c:v>
                </c:pt>
                <c:pt idx="10">
                  <c:v>40330</c:v>
                </c:pt>
                <c:pt idx="11">
                  <c:v>40363</c:v>
                </c:pt>
                <c:pt idx="12">
                  <c:v>40374</c:v>
                </c:pt>
                <c:pt idx="13">
                  <c:v>40395</c:v>
                </c:pt>
                <c:pt idx="14">
                  <c:v>40406</c:v>
                </c:pt>
                <c:pt idx="15">
                  <c:v>40427</c:v>
                </c:pt>
                <c:pt idx="16">
                  <c:v>40437</c:v>
                </c:pt>
                <c:pt idx="17">
                  <c:v>40459</c:v>
                </c:pt>
                <c:pt idx="18">
                  <c:v>40469</c:v>
                </c:pt>
                <c:pt idx="19">
                  <c:v>40477</c:v>
                </c:pt>
                <c:pt idx="20">
                  <c:v>40491</c:v>
                </c:pt>
                <c:pt idx="21">
                  <c:v>40494</c:v>
                </c:pt>
                <c:pt idx="22">
                  <c:v>40502</c:v>
                </c:pt>
                <c:pt idx="23">
                  <c:v>40513</c:v>
                </c:pt>
                <c:pt idx="24">
                  <c:v>40524</c:v>
                </c:pt>
              </c:numCache>
            </c:numRef>
          </c:cat>
          <c:val>
            <c:numRef>
              <c:f>'voorb rwzi BZV5 eis'!$B$12:$B$36</c:f>
              <c:numCache>
                <c:formatCode>0.0</c:formatCode>
                <c:ptCount val="25"/>
                <c:pt idx="0">
                  <c:v>5.8</c:v>
                </c:pt>
                <c:pt idx="1">
                  <c:v>68</c:v>
                </c:pt>
                <c:pt idx="2">
                  <c:v>3.2</c:v>
                </c:pt>
                <c:pt idx="3">
                  <c:v>4.8</c:v>
                </c:pt>
                <c:pt idx="4">
                  <c:v>3.4</c:v>
                </c:pt>
                <c:pt idx="5">
                  <c:v>6.8</c:v>
                </c:pt>
                <c:pt idx="6">
                  <c:v>3.6</c:v>
                </c:pt>
                <c:pt idx="7">
                  <c:v>3.4</c:v>
                </c:pt>
                <c:pt idx="8">
                  <c:v>3</c:v>
                </c:pt>
                <c:pt idx="9">
                  <c:v>3</c:v>
                </c:pt>
                <c:pt idx="10">
                  <c:v>5.4</c:v>
                </c:pt>
                <c:pt idx="11">
                  <c:v>2.8</c:v>
                </c:pt>
                <c:pt idx="12">
                  <c:v>5.4</c:v>
                </c:pt>
                <c:pt idx="13">
                  <c:v>2.8</c:v>
                </c:pt>
                <c:pt idx="14">
                  <c:v>2.8</c:v>
                </c:pt>
                <c:pt idx="15">
                  <c:v>2</c:v>
                </c:pt>
                <c:pt idx="16">
                  <c:v>3.4</c:v>
                </c:pt>
                <c:pt idx="17">
                  <c:v>13</c:v>
                </c:pt>
                <c:pt idx="18">
                  <c:v>3.2</c:v>
                </c:pt>
                <c:pt idx="19">
                  <c:v>5.4</c:v>
                </c:pt>
                <c:pt idx="20">
                  <c:v>2</c:v>
                </c:pt>
                <c:pt idx="21">
                  <c:v>4.4000000000000004</c:v>
                </c:pt>
                <c:pt idx="22">
                  <c:v>1.8</c:v>
                </c:pt>
                <c:pt idx="23">
                  <c:v>3.4</c:v>
                </c:pt>
                <c:pt idx="24">
                  <c:v>2.4</c:v>
                </c:pt>
              </c:numCache>
            </c:numRef>
          </c:val>
        </c:ser>
        <c:ser>
          <c:idx val="1"/>
          <c:order val="1"/>
          <c:tx>
            <c:v>BZV5 cor</c:v>
          </c:tx>
          <c:spPr>
            <a:ln w="25400">
              <a:solidFill>
                <a:srgbClr val="FFFF00"/>
              </a:solidFill>
              <a:prstDash val="solid"/>
            </a:ln>
          </c:spPr>
          <c:marker>
            <c:symbol val="none"/>
          </c:marker>
          <c:cat>
            <c:numRef>
              <c:f>'voorb rwzi BZV5 eis'!$A$12:$A$36</c:f>
              <c:numCache>
                <c:formatCode>d/m/yyyy</c:formatCode>
                <c:ptCount val="25"/>
                <c:pt idx="0">
                  <c:v>40193</c:v>
                </c:pt>
                <c:pt idx="1">
                  <c:v>40212</c:v>
                </c:pt>
                <c:pt idx="2">
                  <c:v>40215</c:v>
                </c:pt>
                <c:pt idx="3">
                  <c:v>40226</c:v>
                </c:pt>
                <c:pt idx="4">
                  <c:v>40248</c:v>
                </c:pt>
                <c:pt idx="5">
                  <c:v>40259</c:v>
                </c:pt>
                <c:pt idx="6">
                  <c:v>40278</c:v>
                </c:pt>
                <c:pt idx="7">
                  <c:v>40289</c:v>
                </c:pt>
                <c:pt idx="8">
                  <c:v>40300</c:v>
                </c:pt>
                <c:pt idx="9">
                  <c:v>40309</c:v>
                </c:pt>
                <c:pt idx="10">
                  <c:v>40330</c:v>
                </c:pt>
                <c:pt idx="11">
                  <c:v>40363</c:v>
                </c:pt>
                <c:pt idx="12">
                  <c:v>40374</c:v>
                </c:pt>
                <c:pt idx="13">
                  <c:v>40395</c:v>
                </c:pt>
                <c:pt idx="14">
                  <c:v>40406</c:v>
                </c:pt>
                <c:pt idx="15">
                  <c:v>40427</c:v>
                </c:pt>
                <c:pt idx="16">
                  <c:v>40437</c:v>
                </c:pt>
                <c:pt idx="17">
                  <c:v>40459</c:v>
                </c:pt>
                <c:pt idx="18">
                  <c:v>40469</c:v>
                </c:pt>
                <c:pt idx="19">
                  <c:v>40477</c:v>
                </c:pt>
                <c:pt idx="20">
                  <c:v>40491</c:v>
                </c:pt>
                <c:pt idx="21">
                  <c:v>40494</c:v>
                </c:pt>
                <c:pt idx="22">
                  <c:v>40502</c:v>
                </c:pt>
                <c:pt idx="23">
                  <c:v>40513</c:v>
                </c:pt>
                <c:pt idx="24">
                  <c:v>40524</c:v>
                </c:pt>
              </c:numCache>
            </c:numRef>
          </c:cat>
          <c:val>
            <c:numRef>
              <c:f>'voorb rwzi BZV5 eis'!$G$12:$G$36</c:f>
              <c:numCache>
                <c:formatCode>0.0</c:formatCode>
                <c:ptCount val="25"/>
                <c:pt idx="0">
                  <c:v>4</c:v>
                </c:pt>
                <c:pt idx="1">
                  <c:v>47</c:v>
                </c:pt>
                <c:pt idx="2">
                  <c:v>2.2000000000000002</c:v>
                </c:pt>
                <c:pt idx="3">
                  <c:v>3.3000000000000003</c:v>
                </c:pt>
                <c:pt idx="4">
                  <c:v>2.3000000000000003</c:v>
                </c:pt>
                <c:pt idx="5">
                  <c:v>4.7</c:v>
                </c:pt>
                <c:pt idx="6">
                  <c:v>2.5</c:v>
                </c:pt>
                <c:pt idx="7">
                  <c:v>2.3000000000000003</c:v>
                </c:pt>
                <c:pt idx="8">
                  <c:v>2.1</c:v>
                </c:pt>
                <c:pt idx="9">
                  <c:v>2.1</c:v>
                </c:pt>
                <c:pt idx="10">
                  <c:v>3.7</c:v>
                </c:pt>
                <c:pt idx="11">
                  <c:v>1.9000000000000001</c:v>
                </c:pt>
                <c:pt idx="12">
                  <c:v>3.7</c:v>
                </c:pt>
                <c:pt idx="13">
                  <c:v>1.9000000000000001</c:v>
                </c:pt>
                <c:pt idx="14">
                  <c:v>1.9000000000000001</c:v>
                </c:pt>
                <c:pt idx="15">
                  <c:v>1.4000000000000001</c:v>
                </c:pt>
                <c:pt idx="16">
                  <c:v>2.3000000000000003</c:v>
                </c:pt>
                <c:pt idx="17">
                  <c:v>9</c:v>
                </c:pt>
                <c:pt idx="18">
                  <c:v>2.2000000000000002</c:v>
                </c:pt>
                <c:pt idx="19">
                  <c:v>3.7</c:v>
                </c:pt>
                <c:pt idx="20">
                  <c:v>1.4000000000000001</c:v>
                </c:pt>
                <c:pt idx="21">
                  <c:v>3</c:v>
                </c:pt>
                <c:pt idx="22">
                  <c:v>1.2000000000000002</c:v>
                </c:pt>
                <c:pt idx="23">
                  <c:v>2.3000000000000003</c:v>
                </c:pt>
                <c:pt idx="24">
                  <c:v>1.7000000000000002</c:v>
                </c:pt>
              </c:numCache>
            </c:numRef>
          </c:val>
        </c:ser>
        <c:ser>
          <c:idx val="2"/>
          <c:order val="2"/>
          <c:tx>
            <c:v>lozingseis max</c:v>
          </c:tx>
          <c:spPr>
            <a:ln w="38100">
              <a:solidFill>
                <a:srgbClr val="FF0000"/>
              </a:solidFill>
              <a:prstDash val="solid"/>
            </a:ln>
          </c:spPr>
          <c:marker>
            <c:symbol val="none"/>
          </c:marker>
          <c:cat>
            <c:numRef>
              <c:f>'voorb rwzi BZV5 eis'!$A$12:$A$36</c:f>
              <c:numCache>
                <c:formatCode>d/m/yyyy</c:formatCode>
                <c:ptCount val="25"/>
                <c:pt idx="0">
                  <c:v>40193</c:v>
                </c:pt>
                <c:pt idx="1">
                  <c:v>40212</c:v>
                </c:pt>
                <c:pt idx="2">
                  <c:v>40215</c:v>
                </c:pt>
                <c:pt idx="3">
                  <c:v>40226</c:v>
                </c:pt>
                <c:pt idx="4">
                  <c:v>40248</c:v>
                </c:pt>
                <c:pt idx="5">
                  <c:v>40259</c:v>
                </c:pt>
                <c:pt idx="6">
                  <c:v>40278</c:v>
                </c:pt>
                <c:pt idx="7">
                  <c:v>40289</c:v>
                </c:pt>
                <c:pt idx="8">
                  <c:v>40300</c:v>
                </c:pt>
                <c:pt idx="9">
                  <c:v>40309</c:v>
                </c:pt>
                <c:pt idx="10">
                  <c:v>40330</c:v>
                </c:pt>
                <c:pt idx="11">
                  <c:v>40363</c:v>
                </c:pt>
                <c:pt idx="12">
                  <c:v>40374</c:v>
                </c:pt>
                <c:pt idx="13">
                  <c:v>40395</c:v>
                </c:pt>
                <c:pt idx="14">
                  <c:v>40406</c:v>
                </c:pt>
                <c:pt idx="15">
                  <c:v>40427</c:v>
                </c:pt>
                <c:pt idx="16">
                  <c:v>40437</c:v>
                </c:pt>
                <c:pt idx="17">
                  <c:v>40459</c:v>
                </c:pt>
                <c:pt idx="18">
                  <c:v>40469</c:v>
                </c:pt>
                <c:pt idx="19">
                  <c:v>40477</c:v>
                </c:pt>
                <c:pt idx="20">
                  <c:v>40491</c:v>
                </c:pt>
                <c:pt idx="21">
                  <c:v>40494</c:v>
                </c:pt>
                <c:pt idx="22">
                  <c:v>40502</c:v>
                </c:pt>
                <c:pt idx="23">
                  <c:v>40513</c:v>
                </c:pt>
                <c:pt idx="24">
                  <c:v>40524</c:v>
                </c:pt>
              </c:numCache>
            </c:numRef>
          </c:cat>
          <c:val>
            <c:numRef>
              <c:f>'voorb rwzi BZV5 eis'!$I$12:$I$36</c:f>
              <c:numCache>
                <c:formatCode>General</c:formatCode>
                <c:ptCount val="25"/>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numCache>
            </c:numRef>
          </c:val>
        </c:ser>
        <c:ser>
          <c:idx val="3"/>
          <c:order val="3"/>
          <c:tx>
            <c:v>grenswaarde</c:v>
          </c:tx>
          <c:spPr>
            <a:ln w="38100">
              <a:solidFill>
                <a:srgbClr val="FF6600"/>
              </a:solidFill>
              <a:prstDash val="solid"/>
            </a:ln>
          </c:spPr>
          <c:marker>
            <c:symbol val="none"/>
          </c:marker>
          <c:val>
            <c:numRef>
              <c:f>'voorb rwzi BZV5 eis'!$H$12:$H$36</c:f>
              <c:numCache>
                <c:formatCode>0</c:formatCode>
                <c:ptCount val="25"/>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numCache>
            </c:numRef>
          </c:val>
        </c:ser>
        <c:marker val="1"/>
        <c:axId val="51324032"/>
        <c:axId val="51325952"/>
      </c:lineChart>
      <c:catAx>
        <c:axId val="51324032"/>
        <c:scaling>
          <c:orientation val="minMax"/>
        </c:scaling>
        <c:axPos val="b"/>
        <c:title>
          <c:tx>
            <c:rich>
              <a:bodyPr/>
              <a:lstStyle/>
              <a:p>
                <a:pPr>
                  <a:defRPr sz="1200" b="1" i="0" u="none" strike="noStrike" baseline="0">
                    <a:solidFill>
                      <a:srgbClr val="000000"/>
                    </a:solidFill>
                    <a:latin typeface="Arial"/>
                    <a:ea typeface="Arial"/>
                    <a:cs typeface="Arial"/>
                  </a:defRPr>
                </a:pPr>
                <a:r>
                  <a:t>datum</a:t>
                </a:r>
              </a:p>
            </c:rich>
          </c:tx>
          <c:layout>
            <c:manualLayout>
              <c:xMode val="edge"/>
              <c:yMode val="edge"/>
              <c:x val="0.42741934409115645"/>
              <c:y val="0.87709635522363827"/>
            </c:manualLayout>
          </c:layout>
          <c:spPr>
            <a:noFill/>
            <a:ln w="25400">
              <a:noFill/>
            </a:ln>
          </c:spPr>
        </c:title>
        <c:numFmt formatCode="d/m/yyyy"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nl-NL"/>
          </a:p>
        </c:txPr>
        <c:crossAx val="51325952"/>
        <c:crosses val="autoZero"/>
        <c:lblAlgn val="ctr"/>
        <c:lblOffset val="100"/>
        <c:tickLblSkip val="2"/>
        <c:tickMarkSkip val="1"/>
      </c:catAx>
      <c:valAx>
        <c:axId val="51325952"/>
        <c:scaling>
          <c:orientation val="minMax"/>
          <c:max val="8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t>mg/l</a:t>
                </a:r>
              </a:p>
            </c:rich>
          </c:tx>
          <c:layout>
            <c:manualLayout>
              <c:xMode val="edge"/>
              <c:yMode val="edge"/>
              <c:x val="2.5806485049735494E-2"/>
              <c:y val="0.32122953702952078"/>
            </c:manualLayout>
          </c:layout>
          <c:spPr>
            <a:noFill/>
            <a:ln w="25400">
              <a:noFill/>
            </a:ln>
          </c:spPr>
        </c:title>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1324032"/>
        <c:crosses val="autoZero"/>
        <c:crossBetween val="between"/>
        <c:majorUnit val="20"/>
      </c:valAx>
      <c:spPr>
        <a:solidFill>
          <a:srgbClr val="C0C0C0"/>
        </a:solidFill>
        <a:ln w="12700">
          <a:solidFill>
            <a:srgbClr val="808080"/>
          </a:solidFill>
          <a:prstDash val="solid"/>
        </a:ln>
      </c:spPr>
    </c:plotArea>
    <c:legend>
      <c:legendPos val="r"/>
      <c:layout>
        <c:manualLayout>
          <c:xMode val="edge"/>
          <c:yMode val="edge"/>
          <c:x val="0.83921015514809594"/>
          <c:y val="0.76288659793814428"/>
          <c:w val="0.15373765867418901"/>
          <c:h val="0.21907216494845361"/>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nl-NL"/>
  <c:chart>
    <c:plotArea>
      <c:layout>
        <c:manualLayout>
          <c:layoutTarget val="inner"/>
          <c:xMode val="edge"/>
          <c:yMode val="edge"/>
          <c:x val="0.12446958981612449"/>
          <c:y val="8.1448053777279456E-2"/>
          <c:w val="0.70862800565770889"/>
          <c:h val="0.7850687405754434"/>
        </c:manualLayout>
      </c:layout>
      <c:lineChart>
        <c:grouping val="standard"/>
        <c:ser>
          <c:idx val="0"/>
          <c:order val="0"/>
          <c:tx>
            <c:v>BZV5</c:v>
          </c:tx>
          <c:spPr>
            <a:ln w="25400">
              <a:solidFill>
                <a:srgbClr val="000080"/>
              </a:solidFill>
              <a:prstDash val="solid"/>
            </a:ln>
          </c:spPr>
          <c:marker>
            <c:symbol val="none"/>
          </c:marker>
          <c:cat>
            <c:numRef>
              <c:f>'toets rwzi BZV5 eis'!$A$12:$A$36</c:f>
              <c:numCache>
                <c:formatCode>d/m/yyyy</c:formatCode>
                <c:ptCount val="25"/>
              </c:numCache>
            </c:numRef>
          </c:cat>
          <c:val>
            <c:numRef>
              <c:f>'toets rwzi BZV5 eis'!$B$12:$B$36</c:f>
              <c:numCache>
                <c:formatCode>0.0</c:formatCode>
                <c:ptCount val="25"/>
              </c:numCache>
            </c:numRef>
          </c:val>
        </c:ser>
        <c:ser>
          <c:idx val="1"/>
          <c:order val="1"/>
          <c:tx>
            <c:v>BZV5 cor</c:v>
          </c:tx>
          <c:spPr>
            <a:ln w="25400">
              <a:solidFill>
                <a:srgbClr val="FFFF00"/>
              </a:solidFill>
              <a:prstDash val="solid"/>
            </a:ln>
          </c:spPr>
          <c:marker>
            <c:symbol val="none"/>
          </c:marker>
          <c:cat>
            <c:numRef>
              <c:f>'toets rwzi BZV5 eis'!$A$12:$A$36</c:f>
              <c:numCache>
                <c:formatCode>d/m/yyyy</c:formatCode>
                <c:ptCount val="25"/>
              </c:numCache>
            </c:numRef>
          </c:cat>
          <c:val>
            <c:numRef>
              <c:f>'toets rwzi BZV5 eis'!$G$12:$G$36</c:f>
              <c:numCache>
                <c:formatCode>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ser>
          <c:idx val="2"/>
          <c:order val="2"/>
          <c:tx>
            <c:v>lozingseis max</c:v>
          </c:tx>
          <c:spPr>
            <a:ln w="38100">
              <a:solidFill>
                <a:srgbClr val="FF0000"/>
              </a:solidFill>
              <a:prstDash val="solid"/>
            </a:ln>
          </c:spPr>
          <c:marker>
            <c:symbol val="none"/>
          </c:marker>
          <c:cat>
            <c:numRef>
              <c:f>'toets rwzi BZV5 eis'!$A$12:$A$36</c:f>
              <c:numCache>
                <c:formatCode>d/m/yyyy</c:formatCode>
                <c:ptCount val="25"/>
              </c:numCache>
            </c:numRef>
          </c:cat>
          <c:val>
            <c:numRef>
              <c:f>'toets rwzi BZV5 eis'!$I$12:$I$36</c:f>
              <c:numCache>
                <c:formatCode>General</c:formatCode>
                <c:ptCount val="25"/>
                <c:pt idx="0">
                  <c:v>40</c:v>
                </c:pt>
                <c:pt idx="1">
                  <c:v>40</c:v>
                </c:pt>
                <c:pt idx="2">
                  <c:v>40</c:v>
                </c:pt>
                <c:pt idx="3">
                  <c:v>40</c:v>
                </c:pt>
                <c:pt idx="4">
                  <c:v>40</c:v>
                </c:pt>
                <c:pt idx="5">
                  <c:v>40</c:v>
                </c:pt>
                <c:pt idx="6">
                  <c:v>40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0">
                  <c:v>40</c:v>
                </c:pt>
                <c:pt idx="21">
                  <c:v>40</c:v>
                </c:pt>
                <c:pt idx="22">
                  <c:v>40</c:v>
                </c:pt>
                <c:pt idx="23">
                  <c:v>40</c:v>
                </c:pt>
                <c:pt idx="24">
                  <c:v>40</c:v>
                </c:pt>
              </c:numCache>
            </c:numRef>
          </c:val>
        </c:ser>
        <c:ser>
          <c:idx val="3"/>
          <c:order val="3"/>
          <c:tx>
            <c:v>grenswaarde</c:v>
          </c:tx>
          <c:spPr>
            <a:ln w="38100">
              <a:solidFill>
                <a:srgbClr val="FF6600"/>
              </a:solidFill>
              <a:prstDash val="solid"/>
            </a:ln>
          </c:spPr>
          <c:marker>
            <c:symbol val="none"/>
          </c:marker>
          <c:val>
            <c:numRef>
              <c:f>'toets rwzi BZV5 eis'!$H$12:$H$36</c:f>
              <c:numCache>
                <c:formatCode>0</c:formatCode>
                <c:ptCount val="25"/>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numCache>
            </c:numRef>
          </c:val>
        </c:ser>
        <c:marker val="1"/>
        <c:axId val="51185536"/>
        <c:axId val="51212672"/>
      </c:lineChart>
      <c:catAx>
        <c:axId val="51185536"/>
        <c:scaling>
          <c:orientation val="minMax"/>
        </c:scaling>
        <c:axPos val="b"/>
        <c:title>
          <c:tx>
            <c:rich>
              <a:bodyPr/>
              <a:lstStyle/>
              <a:p>
                <a:pPr>
                  <a:defRPr sz="1200" b="1" i="0" u="none" strike="noStrike" baseline="0">
                    <a:solidFill>
                      <a:srgbClr val="000000"/>
                    </a:solidFill>
                    <a:latin typeface="Arial"/>
                    <a:ea typeface="Arial"/>
                    <a:cs typeface="Arial"/>
                  </a:defRPr>
                </a:pPr>
                <a:r>
                  <a:t>datum</a:t>
                </a:r>
              </a:p>
            </c:rich>
          </c:tx>
          <c:layout>
            <c:manualLayout>
              <c:xMode val="edge"/>
              <c:yMode val="edge"/>
              <c:x val="0.42741939435788345"/>
              <c:y val="0.87709623401147263"/>
            </c:manualLayout>
          </c:layout>
          <c:spPr>
            <a:noFill/>
            <a:ln w="25400">
              <a:noFill/>
            </a:ln>
          </c:spPr>
        </c:title>
        <c:numFmt formatCode="d/m/yyyy" sourceLinked="1"/>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nl-NL"/>
          </a:p>
        </c:txPr>
        <c:crossAx val="51212672"/>
        <c:crosses val="autoZero"/>
        <c:lblAlgn val="ctr"/>
        <c:lblOffset val="100"/>
        <c:tickLblSkip val="2"/>
        <c:tickMarkSkip val="1"/>
      </c:catAx>
      <c:valAx>
        <c:axId val="51212672"/>
        <c:scaling>
          <c:orientation val="minMax"/>
          <c:max val="8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t>mg/l</a:t>
                </a:r>
              </a:p>
            </c:rich>
          </c:tx>
          <c:layout>
            <c:manualLayout>
              <c:xMode val="edge"/>
              <c:yMode val="edge"/>
              <c:x val="2.5806427661888801E-2"/>
              <c:y val="0.32122943908029594"/>
            </c:manualLayout>
          </c:layout>
          <c:spPr>
            <a:noFill/>
            <a:ln w="25400">
              <a:noFill/>
            </a:ln>
          </c:spPr>
        </c:title>
        <c:numFmt formatCode="0.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1185536"/>
        <c:crosses val="autoZero"/>
        <c:crossBetween val="between"/>
        <c:majorUnit val="20"/>
      </c:valAx>
      <c:spPr>
        <a:solidFill>
          <a:srgbClr val="C0C0C0"/>
        </a:solidFill>
        <a:ln w="12700">
          <a:solidFill>
            <a:srgbClr val="808080"/>
          </a:solidFill>
          <a:prstDash val="solid"/>
        </a:ln>
      </c:spPr>
    </c:plotArea>
    <c:legend>
      <c:legendPos val="r"/>
      <c:layout>
        <c:manualLayout>
          <c:xMode val="edge"/>
          <c:yMode val="edge"/>
          <c:x val="0.83875530410183874"/>
          <c:y val="0.78280542986425339"/>
          <c:w val="0.15417256011315417"/>
          <c:h val="0.19230769230769232"/>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0000000000002" r="0.75000000000000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10</xdr:col>
      <xdr:colOff>38100</xdr:colOff>
      <xdr:row>13</xdr:row>
      <xdr:rowOff>66675</xdr:rowOff>
    </xdr:from>
    <xdr:to>
      <xdr:col>12</xdr:col>
      <xdr:colOff>76200</xdr:colOff>
      <xdr:row>36</xdr:row>
      <xdr:rowOff>28575</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13</xdr:row>
      <xdr:rowOff>28575</xdr:rowOff>
    </xdr:from>
    <xdr:to>
      <xdr:col>14</xdr:col>
      <xdr:colOff>514350</xdr:colOff>
      <xdr:row>35</xdr:row>
      <xdr:rowOff>152400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10</xdr:row>
      <xdr:rowOff>19050</xdr:rowOff>
    </xdr:from>
    <xdr:to>
      <xdr:col>23</xdr:col>
      <xdr:colOff>476250</xdr:colOff>
      <xdr:row>25</xdr:row>
      <xdr:rowOff>47625</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38100</xdr:colOff>
      <xdr:row>10</xdr:row>
      <xdr:rowOff>19050</xdr:rowOff>
    </xdr:from>
    <xdr:to>
      <xdr:col>23</xdr:col>
      <xdr:colOff>514350</xdr:colOff>
      <xdr:row>25</xdr:row>
      <xdr:rowOff>47625</xdr:rowOff>
    </xdr:to>
    <xdr:graphicFrame macro="">
      <xdr:nvGraphicFramePr>
        <xdr:cNvPr id="81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10</xdr:row>
      <xdr:rowOff>9525</xdr:rowOff>
    </xdr:from>
    <xdr:to>
      <xdr:col>25</xdr:col>
      <xdr:colOff>438150</xdr:colOff>
      <xdr:row>27</xdr:row>
      <xdr:rowOff>152400</xdr:rowOff>
    </xdr:to>
    <xdr:graphicFrame macro="">
      <xdr:nvGraphicFramePr>
        <xdr:cNvPr id="102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16</xdr:col>
      <xdr:colOff>0</xdr:colOff>
      <xdr:row>10</xdr:row>
      <xdr:rowOff>9525</xdr:rowOff>
    </xdr:from>
    <xdr:to>
      <xdr:col>25</xdr:col>
      <xdr:colOff>419100</xdr:colOff>
      <xdr:row>27</xdr:row>
      <xdr:rowOff>152400</xdr:rowOff>
    </xdr:to>
    <xdr:graphicFrame macro="">
      <xdr:nvGraphicFramePr>
        <xdr:cNvPr id="12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9525</xdr:colOff>
      <xdr:row>10</xdr:row>
      <xdr:rowOff>180975</xdr:rowOff>
    </xdr:from>
    <xdr:to>
      <xdr:col>16</xdr:col>
      <xdr:colOff>0</xdr:colOff>
      <xdr:row>33</xdr:row>
      <xdr:rowOff>123825</xdr:rowOff>
    </xdr:to>
    <xdr:graphicFrame macro="">
      <xdr:nvGraphicFramePr>
        <xdr:cNvPr id="143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9525</xdr:colOff>
      <xdr:row>10</xdr:row>
      <xdr:rowOff>180975</xdr:rowOff>
    </xdr:from>
    <xdr:to>
      <xdr:col>15</xdr:col>
      <xdr:colOff>590550</xdr:colOff>
      <xdr:row>36</xdr:row>
      <xdr:rowOff>152400</xdr:rowOff>
    </xdr:to>
    <xdr:graphicFrame macro="">
      <xdr:nvGraphicFramePr>
        <xdr:cNvPr id="163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C0C0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11"/>
  </sheetPr>
  <dimension ref="A1:B13"/>
  <sheetViews>
    <sheetView tabSelected="1" workbookViewId="0"/>
  </sheetViews>
  <sheetFormatPr defaultRowHeight="12.75"/>
  <sheetData>
    <row r="1" spans="1:2">
      <c r="A1" t="s">
        <v>88</v>
      </c>
    </row>
    <row r="2" spans="1:2">
      <c r="A2">
        <v>0</v>
      </c>
      <c r="B2" t="s">
        <v>97</v>
      </c>
    </row>
    <row r="3" spans="1:2">
      <c r="A3">
        <v>1</v>
      </c>
      <c r="B3" t="s">
        <v>89</v>
      </c>
    </row>
    <row r="4" spans="1:2">
      <c r="A4">
        <f>A3+1</f>
        <v>2</v>
      </c>
      <c r="B4" t="s">
        <v>93</v>
      </c>
    </row>
    <row r="5" spans="1:2">
      <c r="A5">
        <f t="shared" ref="A5:A10" si="0">A4+1</f>
        <v>3</v>
      </c>
      <c r="B5" t="s">
        <v>94</v>
      </c>
    </row>
    <row r="6" spans="1:2">
      <c r="A6">
        <f t="shared" si="0"/>
        <v>4</v>
      </c>
      <c r="B6" t="s">
        <v>91</v>
      </c>
    </row>
    <row r="7" spans="1:2">
      <c r="A7">
        <f t="shared" si="0"/>
        <v>5</v>
      </c>
      <c r="B7" t="s">
        <v>95</v>
      </c>
    </row>
    <row r="8" spans="1:2">
      <c r="A8">
        <f t="shared" si="0"/>
        <v>6</v>
      </c>
      <c r="B8" t="s">
        <v>90</v>
      </c>
    </row>
    <row r="9" spans="1:2">
      <c r="A9">
        <f t="shared" si="0"/>
        <v>7</v>
      </c>
      <c r="B9" t="s">
        <v>92</v>
      </c>
    </row>
    <row r="10" spans="1:2">
      <c r="A10">
        <f t="shared" si="0"/>
        <v>8</v>
      </c>
      <c r="B10" t="s">
        <v>96</v>
      </c>
    </row>
    <row r="11" spans="1:2">
      <c r="A11">
        <v>9</v>
      </c>
      <c r="B11" t="s">
        <v>99</v>
      </c>
    </row>
    <row r="13" spans="1:2">
      <c r="A13" s="137" t="s">
        <v>98</v>
      </c>
    </row>
  </sheetData>
  <sheetProtection password="F91D" sheet="1"/>
  <phoneticPr fontId="2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38"/>
  <sheetViews>
    <sheetView workbookViewId="0">
      <selection activeCell="A3" sqref="A3"/>
    </sheetView>
  </sheetViews>
  <sheetFormatPr defaultRowHeight="12.75"/>
  <cols>
    <col min="1" max="1" width="11.28515625" style="2" customWidth="1"/>
    <col min="2" max="2" width="9.5703125" style="2" customWidth="1"/>
    <col min="3" max="3" width="13.5703125" style="2" customWidth="1"/>
    <col min="4" max="4" width="9.140625" style="2"/>
    <col min="5" max="5" width="13.5703125" style="28" customWidth="1"/>
    <col min="6" max="7" width="11.85546875" style="28" customWidth="1"/>
    <col min="8" max="8" width="19.140625" style="2" customWidth="1"/>
    <col min="9" max="9" width="9.140625" style="2"/>
    <col min="10" max="10" width="19" style="28" customWidth="1"/>
    <col min="11" max="11" width="11.85546875" style="2" customWidth="1"/>
    <col min="12" max="12" width="64.85546875" customWidth="1"/>
  </cols>
  <sheetData>
    <row r="1" spans="1:12">
      <c r="C1" s="28" t="s">
        <v>31</v>
      </c>
      <c r="H1" s="28"/>
    </row>
    <row r="2" spans="1:12">
      <c r="A2" s="2" t="s">
        <v>32</v>
      </c>
      <c r="C2" s="54">
        <v>0.31</v>
      </c>
    </row>
    <row r="3" spans="1:12">
      <c r="A3" s="2" t="s">
        <v>33</v>
      </c>
      <c r="C3" s="38">
        <f>$C$2/2</f>
        <v>0.155</v>
      </c>
    </row>
    <row r="4" spans="1:12">
      <c r="A4" s="4" t="s">
        <v>64</v>
      </c>
      <c r="B4" s="5"/>
      <c r="C4" s="6">
        <v>20</v>
      </c>
      <c r="D4" s="5"/>
      <c r="E4" s="41"/>
      <c r="F4" s="6">
        <v>40</v>
      </c>
      <c r="G4" s="39" t="s">
        <v>35</v>
      </c>
    </row>
    <row r="5" spans="1:12">
      <c r="A5" s="4" t="s">
        <v>87</v>
      </c>
      <c r="B5" s="5"/>
      <c r="C5" s="36">
        <v>1</v>
      </c>
      <c r="D5" s="5"/>
      <c r="E5" s="41"/>
      <c r="F5" s="9"/>
      <c r="G5" s="39"/>
    </row>
    <row r="6" spans="1:12">
      <c r="A6" s="4"/>
      <c r="B6" s="5"/>
      <c r="C6" s="9"/>
      <c r="D6" s="5"/>
      <c r="E6" s="41"/>
      <c r="F6" s="9"/>
      <c r="G6" s="39"/>
    </row>
    <row r="7" spans="1:12" ht="14.25">
      <c r="A7" s="8" t="s">
        <v>50</v>
      </c>
    </row>
    <row r="8" spans="1:12">
      <c r="A8" s="8" t="s">
        <v>6</v>
      </c>
      <c r="B8" s="5"/>
      <c r="C8" s="5"/>
      <c r="D8" s="5"/>
      <c r="E8" s="41"/>
      <c r="F8" s="41"/>
      <c r="G8" s="41"/>
      <c r="H8" s="9"/>
      <c r="I8" s="10"/>
    </row>
    <row r="9" spans="1:12" ht="13.5" customHeight="1">
      <c r="A9" s="11"/>
      <c r="B9" s="12" t="s">
        <v>31</v>
      </c>
      <c r="C9" s="14" t="s">
        <v>57</v>
      </c>
      <c r="D9" s="13" t="s">
        <v>37</v>
      </c>
      <c r="E9" s="14" t="s">
        <v>60</v>
      </c>
      <c r="F9" s="14" t="s">
        <v>61</v>
      </c>
      <c r="G9" s="144" t="s">
        <v>74</v>
      </c>
      <c r="H9" s="13" t="s">
        <v>63</v>
      </c>
      <c r="I9" s="13" t="s">
        <v>58</v>
      </c>
      <c r="J9" s="13"/>
      <c r="L9" s="42" t="s">
        <v>72</v>
      </c>
    </row>
    <row r="10" spans="1:12" s="1" customFormat="1" ht="12.75" customHeight="1">
      <c r="A10" s="29"/>
      <c r="B10" s="30"/>
      <c r="C10" s="30" t="s">
        <v>31</v>
      </c>
      <c r="D10" s="30" t="s">
        <v>31</v>
      </c>
      <c r="E10" s="31" t="s">
        <v>34</v>
      </c>
      <c r="F10" s="31" t="s">
        <v>59</v>
      </c>
      <c r="G10" s="145"/>
      <c r="H10" s="32" t="s">
        <v>62</v>
      </c>
      <c r="I10" s="31" t="s">
        <v>22</v>
      </c>
      <c r="J10" s="32"/>
      <c r="L10" s="1" t="s">
        <v>86</v>
      </c>
    </row>
    <row r="11" spans="1:12" ht="15" customHeight="1">
      <c r="A11" s="43" t="s">
        <v>17</v>
      </c>
      <c r="B11" s="31" t="s">
        <v>18</v>
      </c>
      <c r="C11" s="31" t="s">
        <v>18</v>
      </c>
      <c r="D11" s="31" t="s">
        <v>18</v>
      </c>
      <c r="E11" s="31" t="s">
        <v>59</v>
      </c>
      <c r="F11" s="31"/>
      <c r="G11" s="31" t="s">
        <v>18</v>
      </c>
      <c r="H11" s="31" t="s">
        <v>18</v>
      </c>
      <c r="I11" s="31" t="s">
        <v>18</v>
      </c>
      <c r="J11" s="44" t="s">
        <v>85</v>
      </c>
    </row>
    <row r="12" spans="1:12">
      <c r="A12" s="109">
        <v>40193</v>
      </c>
      <c r="B12" s="33">
        <v>5.8</v>
      </c>
      <c r="C12" s="21">
        <f t="shared" ref="C12:C36" si="0">B12*$C$3</f>
        <v>0.89900000000000002</v>
      </c>
      <c r="D12" s="17">
        <f t="shared" ref="D12:D36" si="1">B12-2*C12</f>
        <v>4.0019999999999998</v>
      </c>
      <c r="E12" s="21">
        <f t="shared" ref="E12:E36" si="2">C12/2</f>
        <v>0.44950000000000001</v>
      </c>
      <c r="F12" s="49">
        <f>IF(AND(10&lt;E12,E12&lt;100),10,IF(AND(1&lt;E12,E12&lt;10),1,IF(AND(0.1&lt;E12,E12&lt;1),0.1,IF(AND(0.01&lt;E12,E12&lt;0.1),0.01,IF(AND(0.001&lt;E12,E12&lt;0.01),0.001)))))</f>
        <v>0.1</v>
      </c>
      <c r="G12" s="33">
        <f t="shared" ref="G12:G36" si="3">MROUND(D12,F12)</f>
        <v>4</v>
      </c>
      <c r="H12" s="40">
        <v>20</v>
      </c>
      <c r="I12" s="21">
        <f t="shared" ref="I12:I36" si="4">$F$4</f>
        <v>40</v>
      </c>
      <c r="J12" s="17" t="str">
        <f t="shared" ref="J12:J36" si="5">IF(G12&gt;$F$4,"Overschrijding","Geen overschrijding")</f>
        <v>Geen overschrijding</v>
      </c>
    </row>
    <row r="13" spans="1:12">
      <c r="A13" s="109">
        <v>40212</v>
      </c>
      <c r="B13" s="33">
        <v>68</v>
      </c>
      <c r="C13" s="21">
        <f t="shared" si="0"/>
        <v>10.54</v>
      </c>
      <c r="D13" s="17">
        <f t="shared" si="1"/>
        <v>46.92</v>
      </c>
      <c r="E13" s="21">
        <f t="shared" si="2"/>
        <v>5.27</v>
      </c>
      <c r="F13" s="49">
        <f>IF(AND(10&lt;E13,E13&lt;100),10,IF(AND(1&lt;E13,E13&lt;10),1,IF(AND(0.1&lt;E13,E13&lt;1),0.1,IF(AND(0.01&lt;E13,E13&lt;0.1),0.01,IF(AND(0.001&lt;E13,E13&lt;0.01),0.001)))))</f>
        <v>1</v>
      </c>
      <c r="G13" s="33">
        <f t="shared" si="3"/>
        <v>47</v>
      </c>
      <c r="H13" s="40">
        <v>20</v>
      </c>
      <c r="I13" s="21">
        <f t="shared" si="4"/>
        <v>40</v>
      </c>
      <c r="J13" s="17" t="str">
        <f t="shared" si="5"/>
        <v>Overschrijding</v>
      </c>
    </row>
    <row r="14" spans="1:12">
      <c r="A14" s="109">
        <v>40215</v>
      </c>
      <c r="B14" s="33">
        <v>3.2</v>
      </c>
      <c r="C14" s="21">
        <f t="shared" si="0"/>
        <v>0.496</v>
      </c>
      <c r="D14" s="17">
        <f t="shared" si="1"/>
        <v>2.2080000000000002</v>
      </c>
      <c r="E14" s="21">
        <f t="shared" si="2"/>
        <v>0.248</v>
      </c>
      <c r="F14" s="49">
        <f t="shared" ref="F14:F36" si="6">IF(AND(10&lt;E14,E14&lt;100),10,IF(AND(1&lt;E14,E14&lt;10),1,IF(AND(0.1&lt;E14,E14&lt;1),0.1,IF(AND(0.01&lt;E14,E14&lt;0.1),0.01,IF(AND(0.001&lt;E14,E14&lt;0.01),0.001)))))</f>
        <v>0.1</v>
      </c>
      <c r="G14" s="33">
        <f t="shared" si="3"/>
        <v>2.2000000000000002</v>
      </c>
      <c r="H14" s="40">
        <v>20</v>
      </c>
      <c r="I14" s="21">
        <f t="shared" si="4"/>
        <v>40</v>
      </c>
      <c r="J14" s="17" t="str">
        <f t="shared" si="5"/>
        <v>Geen overschrijding</v>
      </c>
    </row>
    <row r="15" spans="1:12">
      <c r="A15" s="109">
        <v>40226</v>
      </c>
      <c r="B15" s="33">
        <v>4.8</v>
      </c>
      <c r="C15" s="21">
        <f t="shared" si="0"/>
        <v>0.74399999999999999</v>
      </c>
      <c r="D15" s="17">
        <f t="shared" si="1"/>
        <v>3.3119999999999998</v>
      </c>
      <c r="E15" s="21">
        <f t="shared" si="2"/>
        <v>0.372</v>
      </c>
      <c r="F15" s="49">
        <f t="shared" si="6"/>
        <v>0.1</v>
      </c>
      <c r="G15" s="33">
        <f t="shared" si="3"/>
        <v>3.3000000000000003</v>
      </c>
      <c r="H15" s="40">
        <v>20</v>
      </c>
      <c r="I15" s="21">
        <f t="shared" si="4"/>
        <v>40</v>
      </c>
      <c r="J15" s="17" t="str">
        <f t="shared" si="5"/>
        <v>Geen overschrijding</v>
      </c>
    </row>
    <row r="16" spans="1:12">
      <c r="A16" s="109">
        <v>40248</v>
      </c>
      <c r="B16" s="33">
        <v>3.4</v>
      </c>
      <c r="C16" s="21">
        <f t="shared" si="0"/>
        <v>0.52700000000000002</v>
      </c>
      <c r="D16" s="17">
        <f t="shared" si="1"/>
        <v>2.3460000000000001</v>
      </c>
      <c r="E16" s="21">
        <f t="shared" si="2"/>
        <v>0.26350000000000001</v>
      </c>
      <c r="F16" s="49">
        <f t="shared" si="6"/>
        <v>0.1</v>
      </c>
      <c r="G16" s="33">
        <f t="shared" si="3"/>
        <v>2.3000000000000003</v>
      </c>
      <c r="H16" s="40">
        <v>20</v>
      </c>
      <c r="I16" s="21">
        <f t="shared" si="4"/>
        <v>40</v>
      </c>
      <c r="J16" s="17" t="str">
        <f t="shared" si="5"/>
        <v>Geen overschrijding</v>
      </c>
    </row>
    <row r="17" spans="1:10">
      <c r="A17" s="109">
        <v>40259</v>
      </c>
      <c r="B17" s="33">
        <v>6.8</v>
      </c>
      <c r="C17" s="21">
        <f t="shared" si="0"/>
        <v>1.054</v>
      </c>
      <c r="D17" s="17">
        <f t="shared" si="1"/>
        <v>4.6920000000000002</v>
      </c>
      <c r="E17" s="21">
        <f t="shared" si="2"/>
        <v>0.52700000000000002</v>
      </c>
      <c r="F17" s="49">
        <f t="shared" si="6"/>
        <v>0.1</v>
      </c>
      <c r="G17" s="33">
        <f t="shared" si="3"/>
        <v>4.7</v>
      </c>
      <c r="H17" s="40">
        <v>20</v>
      </c>
      <c r="I17" s="21">
        <f t="shared" si="4"/>
        <v>40</v>
      </c>
      <c r="J17" s="17" t="str">
        <f t="shared" si="5"/>
        <v>Geen overschrijding</v>
      </c>
    </row>
    <row r="18" spans="1:10">
      <c r="A18" s="109">
        <v>40278</v>
      </c>
      <c r="B18" s="33">
        <v>3.6</v>
      </c>
      <c r="C18" s="21">
        <f t="shared" si="0"/>
        <v>0.55800000000000005</v>
      </c>
      <c r="D18" s="17">
        <f t="shared" si="1"/>
        <v>2.484</v>
      </c>
      <c r="E18" s="21">
        <f t="shared" si="2"/>
        <v>0.27900000000000003</v>
      </c>
      <c r="F18" s="49">
        <f t="shared" si="6"/>
        <v>0.1</v>
      </c>
      <c r="G18" s="33">
        <f t="shared" si="3"/>
        <v>2.5</v>
      </c>
      <c r="H18" s="40">
        <v>20</v>
      </c>
      <c r="I18" s="21">
        <f t="shared" si="4"/>
        <v>40</v>
      </c>
      <c r="J18" s="17" t="str">
        <f t="shared" si="5"/>
        <v>Geen overschrijding</v>
      </c>
    </row>
    <row r="19" spans="1:10">
      <c r="A19" s="109">
        <v>40289</v>
      </c>
      <c r="B19" s="33">
        <v>3.4</v>
      </c>
      <c r="C19" s="21">
        <f t="shared" si="0"/>
        <v>0.52700000000000002</v>
      </c>
      <c r="D19" s="17">
        <f t="shared" si="1"/>
        <v>2.3460000000000001</v>
      </c>
      <c r="E19" s="21">
        <f t="shared" si="2"/>
        <v>0.26350000000000001</v>
      </c>
      <c r="F19" s="49">
        <f t="shared" si="6"/>
        <v>0.1</v>
      </c>
      <c r="G19" s="33">
        <f t="shared" si="3"/>
        <v>2.3000000000000003</v>
      </c>
      <c r="H19" s="40">
        <v>20</v>
      </c>
      <c r="I19" s="21">
        <f t="shared" si="4"/>
        <v>40</v>
      </c>
      <c r="J19" s="17" t="str">
        <f t="shared" si="5"/>
        <v>Geen overschrijding</v>
      </c>
    </row>
    <row r="20" spans="1:10">
      <c r="A20" s="109">
        <v>40300</v>
      </c>
      <c r="B20" s="33">
        <v>3</v>
      </c>
      <c r="C20" s="21">
        <f t="shared" si="0"/>
        <v>0.46499999999999997</v>
      </c>
      <c r="D20" s="17">
        <f t="shared" si="1"/>
        <v>2.0700000000000003</v>
      </c>
      <c r="E20" s="21">
        <f t="shared" si="2"/>
        <v>0.23249999999999998</v>
      </c>
      <c r="F20" s="49">
        <f t="shared" si="6"/>
        <v>0.1</v>
      </c>
      <c r="G20" s="33">
        <f t="shared" si="3"/>
        <v>2.1</v>
      </c>
      <c r="H20" s="40">
        <v>20</v>
      </c>
      <c r="I20" s="21">
        <f t="shared" si="4"/>
        <v>40</v>
      </c>
      <c r="J20" s="17" t="str">
        <f t="shared" si="5"/>
        <v>Geen overschrijding</v>
      </c>
    </row>
    <row r="21" spans="1:10">
      <c r="A21" s="109">
        <v>40309</v>
      </c>
      <c r="B21" s="33">
        <v>3</v>
      </c>
      <c r="C21" s="21">
        <f t="shared" si="0"/>
        <v>0.46499999999999997</v>
      </c>
      <c r="D21" s="17">
        <f t="shared" si="1"/>
        <v>2.0700000000000003</v>
      </c>
      <c r="E21" s="21">
        <f t="shared" si="2"/>
        <v>0.23249999999999998</v>
      </c>
      <c r="F21" s="49">
        <f t="shared" si="6"/>
        <v>0.1</v>
      </c>
      <c r="G21" s="33">
        <f t="shared" si="3"/>
        <v>2.1</v>
      </c>
      <c r="H21" s="40">
        <v>20</v>
      </c>
      <c r="I21" s="21">
        <f t="shared" si="4"/>
        <v>40</v>
      </c>
      <c r="J21" s="17" t="str">
        <f t="shared" si="5"/>
        <v>Geen overschrijding</v>
      </c>
    </row>
    <row r="22" spans="1:10">
      <c r="A22" s="109">
        <v>40330</v>
      </c>
      <c r="B22" s="33">
        <v>5.4</v>
      </c>
      <c r="C22" s="21">
        <f t="shared" si="0"/>
        <v>0.83700000000000008</v>
      </c>
      <c r="D22" s="17">
        <f t="shared" si="1"/>
        <v>3.726</v>
      </c>
      <c r="E22" s="21">
        <f t="shared" si="2"/>
        <v>0.41850000000000004</v>
      </c>
      <c r="F22" s="49">
        <f t="shared" si="6"/>
        <v>0.1</v>
      </c>
      <c r="G22" s="33">
        <f t="shared" si="3"/>
        <v>3.7</v>
      </c>
      <c r="H22" s="40">
        <v>20</v>
      </c>
      <c r="I22" s="21">
        <f t="shared" si="4"/>
        <v>40</v>
      </c>
      <c r="J22" s="17" t="str">
        <f t="shared" si="5"/>
        <v>Geen overschrijding</v>
      </c>
    </row>
    <row r="23" spans="1:10">
      <c r="A23" s="109">
        <v>40363</v>
      </c>
      <c r="B23" s="33">
        <v>2.8</v>
      </c>
      <c r="C23" s="21">
        <f t="shared" si="0"/>
        <v>0.434</v>
      </c>
      <c r="D23" s="17">
        <f t="shared" si="1"/>
        <v>1.9319999999999999</v>
      </c>
      <c r="E23" s="21">
        <f t="shared" si="2"/>
        <v>0.217</v>
      </c>
      <c r="F23" s="49">
        <f t="shared" si="6"/>
        <v>0.1</v>
      </c>
      <c r="G23" s="33">
        <f t="shared" si="3"/>
        <v>1.9000000000000001</v>
      </c>
      <c r="H23" s="40">
        <v>20</v>
      </c>
      <c r="I23" s="21">
        <f t="shared" si="4"/>
        <v>40</v>
      </c>
      <c r="J23" s="17" t="str">
        <f t="shared" si="5"/>
        <v>Geen overschrijding</v>
      </c>
    </row>
    <row r="24" spans="1:10">
      <c r="A24" s="109">
        <v>40374</v>
      </c>
      <c r="B24" s="33">
        <v>5.4</v>
      </c>
      <c r="C24" s="21">
        <f t="shared" si="0"/>
        <v>0.83700000000000008</v>
      </c>
      <c r="D24" s="17">
        <f t="shared" si="1"/>
        <v>3.726</v>
      </c>
      <c r="E24" s="21">
        <f t="shared" si="2"/>
        <v>0.41850000000000004</v>
      </c>
      <c r="F24" s="49">
        <f t="shared" si="6"/>
        <v>0.1</v>
      </c>
      <c r="G24" s="33">
        <f t="shared" si="3"/>
        <v>3.7</v>
      </c>
      <c r="H24" s="40">
        <v>20</v>
      </c>
      <c r="I24" s="21">
        <f t="shared" si="4"/>
        <v>40</v>
      </c>
      <c r="J24" s="17" t="str">
        <f t="shared" si="5"/>
        <v>Geen overschrijding</v>
      </c>
    </row>
    <row r="25" spans="1:10">
      <c r="A25" s="109">
        <v>40395</v>
      </c>
      <c r="B25" s="33">
        <v>2.8</v>
      </c>
      <c r="C25" s="21">
        <f t="shared" si="0"/>
        <v>0.434</v>
      </c>
      <c r="D25" s="17">
        <f t="shared" si="1"/>
        <v>1.9319999999999999</v>
      </c>
      <c r="E25" s="21">
        <f t="shared" si="2"/>
        <v>0.217</v>
      </c>
      <c r="F25" s="49">
        <f t="shared" si="6"/>
        <v>0.1</v>
      </c>
      <c r="G25" s="33">
        <f t="shared" si="3"/>
        <v>1.9000000000000001</v>
      </c>
      <c r="H25" s="40">
        <v>20</v>
      </c>
      <c r="I25" s="21">
        <f t="shared" si="4"/>
        <v>40</v>
      </c>
      <c r="J25" s="17" t="str">
        <f t="shared" si="5"/>
        <v>Geen overschrijding</v>
      </c>
    </row>
    <row r="26" spans="1:10">
      <c r="A26" s="109">
        <v>40406</v>
      </c>
      <c r="B26" s="33">
        <v>2.8</v>
      </c>
      <c r="C26" s="21">
        <f t="shared" si="0"/>
        <v>0.434</v>
      </c>
      <c r="D26" s="17">
        <f t="shared" si="1"/>
        <v>1.9319999999999999</v>
      </c>
      <c r="E26" s="21">
        <f t="shared" si="2"/>
        <v>0.217</v>
      </c>
      <c r="F26" s="49">
        <f t="shared" si="6"/>
        <v>0.1</v>
      </c>
      <c r="G26" s="33">
        <f t="shared" si="3"/>
        <v>1.9000000000000001</v>
      </c>
      <c r="H26" s="40">
        <v>20</v>
      </c>
      <c r="I26" s="21">
        <f t="shared" si="4"/>
        <v>40</v>
      </c>
      <c r="J26" s="17" t="str">
        <f t="shared" si="5"/>
        <v>Geen overschrijding</v>
      </c>
    </row>
    <row r="27" spans="1:10">
      <c r="A27" s="109">
        <v>40427</v>
      </c>
      <c r="B27" s="33">
        <v>2</v>
      </c>
      <c r="C27" s="21">
        <f t="shared" si="0"/>
        <v>0.31</v>
      </c>
      <c r="D27" s="17">
        <f t="shared" si="1"/>
        <v>1.38</v>
      </c>
      <c r="E27" s="21">
        <f t="shared" si="2"/>
        <v>0.155</v>
      </c>
      <c r="F27" s="49">
        <f t="shared" si="6"/>
        <v>0.1</v>
      </c>
      <c r="G27" s="33">
        <f t="shared" si="3"/>
        <v>1.4000000000000001</v>
      </c>
      <c r="H27" s="40">
        <v>20</v>
      </c>
      <c r="I27" s="21">
        <f t="shared" si="4"/>
        <v>40</v>
      </c>
      <c r="J27" s="17" t="str">
        <f t="shared" si="5"/>
        <v>Geen overschrijding</v>
      </c>
    </row>
    <row r="28" spans="1:10">
      <c r="A28" s="109">
        <v>40437</v>
      </c>
      <c r="B28" s="33">
        <v>3.4</v>
      </c>
      <c r="C28" s="21">
        <f t="shared" si="0"/>
        <v>0.52700000000000002</v>
      </c>
      <c r="D28" s="17">
        <f t="shared" si="1"/>
        <v>2.3460000000000001</v>
      </c>
      <c r="E28" s="21">
        <f t="shared" si="2"/>
        <v>0.26350000000000001</v>
      </c>
      <c r="F28" s="49">
        <f t="shared" si="6"/>
        <v>0.1</v>
      </c>
      <c r="G28" s="33">
        <f t="shared" si="3"/>
        <v>2.3000000000000003</v>
      </c>
      <c r="H28" s="40">
        <v>20</v>
      </c>
      <c r="I28" s="21">
        <f t="shared" si="4"/>
        <v>40</v>
      </c>
      <c r="J28" s="17" t="str">
        <f t="shared" si="5"/>
        <v>Geen overschrijding</v>
      </c>
    </row>
    <row r="29" spans="1:10">
      <c r="A29" s="109">
        <v>40459</v>
      </c>
      <c r="B29" s="33">
        <v>13</v>
      </c>
      <c r="C29" s="21">
        <f t="shared" si="0"/>
        <v>2.0150000000000001</v>
      </c>
      <c r="D29" s="17">
        <f t="shared" si="1"/>
        <v>8.9699999999999989</v>
      </c>
      <c r="E29" s="21">
        <f t="shared" si="2"/>
        <v>1.0075000000000001</v>
      </c>
      <c r="F29" s="49">
        <f t="shared" si="6"/>
        <v>1</v>
      </c>
      <c r="G29" s="33">
        <f t="shared" si="3"/>
        <v>9</v>
      </c>
      <c r="H29" s="40">
        <v>20</v>
      </c>
      <c r="I29" s="21">
        <f t="shared" si="4"/>
        <v>40</v>
      </c>
      <c r="J29" s="17" t="str">
        <f t="shared" si="5"/>
        <v>Geen overschrijding</v>
      </c>
    </row>
    <row r="30" spans="1:10">
      <c r="A30" s="109">
        <v>40469</v>
      </c>
      <c r="B30" s="33">
        <v>3.2</v>
      </c>
      <c r="C30" s="21">
        <f t="shared" si="0"/>
        <v>0.496</v>
      </c>
      <c r="D30" s="17">
        <f t="shared" si="1"/>
        <v>2.2080000000000002</v>
      </c>
      <c r="E30" s="21">
        <f t="shared" si="2"/>
        <v>0.248</v>
      </c>
      <c r="F30" s="49">
        <f t="shared" si="6"/>
        <v>0.1</v>
      </c>
      <c r="G30" s="33">
        <f t="shared" si="3"/>
        <v>2.2000000000000002</v>
      </c>
      <c r="H30" s="40">
        <v>20</v>
      </c>
      <c r="I30" s="21">
        <f t="shared" si="4"/>
        <v>40</v>
      </c>
      <c r="J30" s="17" t="str">
        <f t="shared" si="5"/>
        <v>Geen overschrijding</v>
      </c>
    </row>
    <row r="31" spans="1:10">
      <c r="A31" s="109">
        <v>40477</v>
      </c>
      <c r="B31" s="33">
        <v>5.4</v>
      </c>
      <c r="C31" s="21">
        <f t="shared" si="0"/>
        <v>0.83700000000000008</v>
      </c>
      <c r="D31" s="17">
        <f t="shared" si="1"/>
        <v>3.726</v>
      </c>
      <c r="E31" s="21">
        <f t="shared" si="2"/>
        <v>0.41850000000000004</v>
      </c>
      <c r="F31" s="49">
        <f t="shared" si="6"/>
        <v>0.1</v>
      </c>
      <c r="G31" s="33">
        <f t="shared" si="3"/>
        <v>3.7</v>
      </c>
      <c r="H31" s="40">
        <v>20</v>
      </c>
      <c r="I31" s="21">
        <f t="shared" si="4"/>
        <v>40</v>
      </c>
      <c r="J31" s="17" t="str">
        <f t="shared" si="5"/>
        <v>Geen overschrijding</v>
      </c>
    </row>
    <row r="32" spans="1:10">
      <c r="A32" s="109">
        <v>40491</v>
      </c>
      <c r="B32" s="33">
        <v>2</v>
      </c>
      <c r="C32" s="21">
        <f t="shared" si="0"/>
        <v>0.31</v>
      </c>
      <c r="D32" s="17">
        <f t="shared" si="1"/>
        <v>1.38</v>
      </c>
      <c r="E32" s="21">
        <f t="shared" si="2"/>
        <v>0.155</v>
      </c>
      <c r="F32" s="49">
        <f t="shared" si="6"/>
        <v>0.1</v>
      </c>
      <c r="G32" s="33">
        <f t="shared" si="3"/>
        <v>1.4000000000000001</v>
      </c>
      <c r="H32" s="40">
        <v>20</v>
      </c>
      <c r="I32" s="21">
        <f t="shared" si="4"/>
        <v>40</v>
      </c>
      <c r="J32" s="17" t="str">
        <f t="shared" si="5"/>
        <v>Geen overschrijding</v>
      </c>
    </row>
    <row r="33" spans="1:10">
      <c r="A33" s="109">
        <v>40494</v>
      </c>
      <c r="B33" s="33">
        <v>4.4000000000000004</v>
      </c>
      <c r="C33" s="21">
        <f t="shared" si="0"/>
        <v>0.68200000000000005</v>
      </c>
      <c r="D33" s="17">
        <f t="shared" si="1"/>
        <v>3.0360000000000005</v>
      </c>
      <c r="E33" s="21">
        <f t="shared" si="2"/>
        <v>0.34100000000000003</v>
      </c>
      <c r="F33" s="49">
        <f t="shared" si="6"/>
        <v>0.1</v>
      </c>
      <c r="G33" s="33">
        <f t="shared" si="3"/>
        <v>3</v>
      </c>
      <c r="H33" s="40">
        <v>20</v>
      </c>
      <c r="I33" s="21">
        <f t="shared" si="4"/>
        <v>40</v>
      </c>
      <c r="J33" s="17" t="str">
        <f t="shared" si="5"/>
        <v>Geen overschrijding</v>
      </c>
    </row>
    <row r="34" spans="1:10">
      <c r="A34" s="109">
        <v>40502</v>
      </c>
      <c r="B34" s="33">
        <v>1.8</v>
      </c>
      <c r="C34" s="21">
        <f t="shared" si="0"/>
        <v>0.27900000000000003</v>
      </c>
      <c r="D34" s="17">
        <f t="shared" si="1"/>
        <v>1.242</v>
      </c>
      <c r="E34" s="21">
        <f t="shared" si="2"/>
        <v>0.13950000000000001</v>
      </c>
      <c r="F34" s="49">
        <f t="shared" si="6"/>
        <v>0.1</v>
      </c>
      <c r="G34" s="33">
        <f t="shared" si="3"/>
        <v>1.2000000000000002</v>
      </c>
      <c r="H34" s="40">
        <v>20</v>
      </c>
      <c r="I34" s="21">
        <f t="shared" si="4"/>
        <v>40</v>
      </c>
      <c r="J34" s="17" t="str">
        <f t="shared" si="5"/>
        <v>Geen overschrijding</v>
      </c>
    </row>
    <row r="35" spans="1:10">
      <c r="A35" s="109">
        <v>40513</v>
      </c>
      <c r="B35" s="33">
        <v>3.4</v>
      </c>
      <c r="C35" s="21">
        <f t="shared" si="0"/>
        <v>0.52700000000000002</v>
      </c>
      <c r="D35" s="17">
        <f t="shared" si="1"/>
        <v>2.3460000000000001</v>
      </c>
      <c r="E35" s="21">
        <f t="shared" si="2"/>
        <v>0.26350000000000001</v>
      </c>
      <c r="F35" s="49">
        <f t="shared" si="6"/>
        <v>0.1</v>
      </c>
      <c r="G35" s="33">
        <f t="shared" si="3"/>
        <v>2.3000000000000003</v>
      </c>
      <c r="H35" s="40">
        <v>20</v>
      </c>
      <c r="I35" s="21">
        <f t="shared" si="4"/>
        <v>40</v>
      </c>
      <c r="J35" s="17" t="str">
        <f t="shared" si="5"/>
        <v>Geen overschrijding</v>
      </c>
    </row>
    <row r="36" spans="1:10">
      <c r="A36" s="109">
        <v>40524</v>
      </c>
      <c r="B36" s="33">
        <v>2.4</v>
      </c>
      <c r="C36" s="21">
        <f t="shared" si="0"/>
        <v>0.372</v>
      </c>
      <c r="D36" s="17">
        <f t="shared" si="1"/>
        <v>1.6559999999999999</v>
      </c>
      <c r="E36" s="21">
        <f t="shared" si="2"/>
        <v>0.186</v>
      </c>
      <c r="F36" s="49">
        <f t="shared" si="6"/>
        <v>0.1</v>
      </c>
      <c r="G36" s="33">
        <f t="shared" si="3"/>
        <v>1.7000000000000002</v>
      </c>
      <c r="H36" s="40">
        <v>20</v>
      </c>
      <c r="I36" s="21">
        <f t="shared" si="4"/>
        <v>40</v>
      </c>
      <c r="J36" s="17" t="str">
        <f t="shared" si="5"/>
        <v>Geen overschrijding</v>
      </c>
    </row>
    <row r="37" spans="1:10">
      <c r="A37" s="46"/>
      <c r="B37" s="47"/>
      <c r="C37" s="47"/>
      <c r="D37" s="47"/>
      <c r="E37" s="27"/>
      <c r="F37" s="27"/>
      <c r="G37" s="27"/>
      <c r="H37" s="45"/>
      <c r="I37" s="45"/>
      <c r="J37" s="45"/>
    </row>
    <row r="38" spans="1:10">
      <c r="A38" s="48"/>
      <c r="B38" s="48"/>
      <c r="C38" s="48"/>
      <c r="D38" s="48"/>
      <c r="E38" s="45"/>
      <c r="F38" s="45"/>
      <c r="G38" s="45"/>
      <c r="H38" s="48"/>
      <c r="I38" s="48"/>
      <c r="J38" s="45"/>
    </row>
  </sheetData>
  <sheetProtection password="F91D" sheet="1"/>
  <mergeCells count="1">
    <mergeCell ref="G9:G10"/>
  </mergeCells>
  <phoneticPr fontId="21" type="noConversion"/>
  <conditionalFormatting sqref="E37:G37 H12:H36 J12:J36">
    <cfRule type="cellIs" dxfId="7" priority="3" stopIfTrue="1" operator="equal">
      <formula>"Overschrijding"</formula>
    </cfRule>
    <cfRule type="cellIs" dxfId="6" priority="4" stopIfTrue="1" operator="equal">
      <formula>"Geen overschrijding"</formula>
    </cfRule>
  </conditionalFormatting>
  <conditionalFormatting sqref="D12:D36">
    <cfRule type="cellIs" dxfId="5" priority="1" stopIfTrue="1" operator="greaterThan">
      <formula>$F$4</formula>
    </cfRule>
    <cfRule type="cellIs" dxfId="4" priority="2" stopIfTrue="1" operator="lessThanOrEqual">
      <formula>$F$4</formula>
    </cfRule>
  </conditionalFormatting>
  <pageMargins left="0.75" right="0.75" top="1" bottom="1" header="0.5" footer="0.5"/>
  <pageSetup paperSize="9" scale="9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sheetPr enableFormatConditionsCalculation="0">
    <tabColor indexed="10"/>
  </sheetPr>
  <dimension ref="A1:L150"/>
  <sheetViews>
    <sheetView workbookViewId="0"/>
  </sheetViews>
  <sheetFormatPr defaultRowHeight="12.75"/>
  <cols>
    <col min="1" max="1" width="11.28515625" style="2" customWidth="1"/>
    <col min="2" max="2" width="9.5703125" style="2" customWidth="1"/>
    <col min="3" max="3" width="13.5703125" style="2" customWidth="1"/>
    <col min="4" max="4" width="9.140625" style="2"/>
    <col min="5" max="5" width="13.5703125" style="28" customWidth="1"/>
    <col min="6" max="7" width="11.85546875" style="28" customWidth="1"/>
    <col min="8" max="8" width="19.140625" style="2" customWidth="1"/>
    <col min="9" max="9" width="9.140625" style="2"/>
    <col min="10" max="10" width="19" style="28" customWidth="1"/>
    <col min="11" max="11" width="11.85546875" style="2" customWidth="1"/>
    <col min="12" max="12" width="64.85546875" customWidth="1"/>
  </cols>
  <sheetData>
    <row r="1" spans="1:12">
      <c r="C1" s="28" t="s">
        <v>31</v>
      </c>
      <c r="H1" s="28"/>
    </row>
    <row r="2" spans="1:12">
      <c r="A2" s="2" t="s">
        <v>32</v>
      </c>
      <c r="C2" s="54"/>
    </row>
    <row r="3" spans="1:12">
      <c r="A3" s="2" t="s">
        <v>33</v>
      </c>
      <c r="C3" s="38">
        <f>$C$2/2</f>
        <v>0</v>
      </c>
    </row>
    <row r="4" spans="1:12">
      <c r="A4" s="4" t="s">
        <v>64</v>
      </c>
      <c r="B4" s="5"/>
      <c r="C4" s="6">
        <v>20</v>
      </c>
      <c r="D4" s="5"/>
      <c r="E4" s="41"/>
      <c r="F4" s="6">
        <v>40</v>
      </c>
      <c r="G4" s="39" t="s">
        <v>35</v>
      </c>
    </row>
    <row r="5" spans="1:12">
      <c r="A5" s="4" t="s">
        <v>87</v>
      </c>
      <c r="B5" s="5"/>
      <c r="C5" s="36"/>
      <c r="D5" s="5"/>
      <c r="E5" s="41"/>
      <c r="F5" s="9"/>
      <c r="G5" s="39"/>
    </row>
    <row r="6" spans="1:12">
      <c r="A6" s="4"/>
      <c r="B6" s="5"/>
      <c r="C6" s="9"/>
      <c r="D6" s="5"/>
      <c r="E6" s="41"/>
      <c r="F6" s="9"/>
      <c r="G6" s="39"/>
    </row>
    <row r="7" spans="1:12" ht="14.25">
      <c r="A7" s="8" t="s">
        <v>50</v>
      </c>
    </row>
    <row r="8" spans="1:12">
      <c r="A8" s="8" t="s">
        <v>6</v>
      </c>
      <c r="B8" s="5"/>
      <c r="C8" s="5"/>
      <c r="D8" s="5"/>
      <c r="E8" s="41"/>
      <c r="F8" s="41"/>
      <c r="G8" s="41"/>
      <c r="H8" s="9"/>
      <c r="I8" s="10"/>
    </row>
    <row r="9" spans="1:12" ht="13.5" customHeight="1">
      <c r="A9" s="11"/>
      <c r="B9" s="12" t="s">
        <v>31</v>
      </c>
      <c r="C9" s="14" t="s">
        <v>57</v>
      </c>
      <c r="D9" s="13" t="s">
        <v>37</v>
      </c>
      <c r="E9" s="14" t="s">
        <v>60</v>
      </c>
      <c r="F9" s="14" t="s">
        <v>61</v>
      </c>
      <c r="G9" s="144" t="s">
        <v>74</v>
      </c>
      <c r="H9" s="13" t="s">
        <v>63</v>
      </c>
      <c r="I9" s="13" t="s">
        <v>58</v>
      </c>
      <c r="J9" s="13"/>
      <c r="L9" s="42" t="s">
        <v>72</v>
      </c>
    </row>
    <row r="10" spans="1:12" s="1" customFormat="1" ht="12.75" customHeight="1">
      <c r="A10" s="29"/>
      <c r="B10" s="30"/>
      <c r="C10" s="30" t="s">
        <v>31</v>
      </c>
      <c r="D10" s="30" t="s">
        <v>31</v>
      </c>
      <c r="E10" s="31" t="s">
        <v>34</v>
      </c>
      <c r="F10" s="31" t="s">
        <v>59</v>
      </c>
      <c r="G10" s="145"/>
      <c r="H10" s="32" t="s">
        <v>62</v>
      </c>
      <c r="I10" s="31" t="s">
        <v>22</v>
      </c>
      <c r="J10" s="32"/>
      <c r="L10" s="1" t="s">
        <v>86</v>
      </c>
    </row>
    <row r="11" spans="1:12" ht="15" customHeight="1">
      <c r="A11" s="43" t="s">
        <v>17</v>
      </c>
      <c r="B11" s="31" t="s">
        <v>18</v>
      </c>
      <c r="C11" s="31" t="s">
        <v>18</v>
      </c>
      <c r="D11" s="31" t="s">
        <v>18</v>
      </c>
      <c r="E11" s="31" t="s">
        <v>59</v>
      </c>
      <c r="F11" s="31"/>
      <c r="G11" s="31" t="s">
        <v>18</v>
      </c>
      <c r="H11" s="31" t="s">
        <v>18</v>
      </c>
      <c r="I11" s="31" t="s">
        <v>18</v>
      </c>
      <c r="J11" s="44" t="s">
        <v>85</v>
      </c>
    </row>
    <row r="12" spans="1:12">
      <c r="A12" s="109"/>
      <c r="B12" s="33"/>
      <c r="C12" s="21">
        <f t="shared" ref="C12:C75" si="0">B12*$C$3</f>
        <v>0</v>
      </c>
      <c r="D12" s="17">
        <f t="shared" ref="D12:D36" si="1">B12-2*C12</f>
        <v>0</v>
      </c>
      <c r="E12" s="21">
        <f t="shared" ref="E12:E36" si="2">C12/2</f>
        <v>0</v>
      </c>
      <c r="F12" s="49" t="b">
        <f t="shared" ref="F12:F75" si="3">IF(AND(10&lt;E12,E12&lt;100),10,IF(AND(1&lt;E12,E12&lt;10),1,IF(AND(0.1&lt;E12,E12&lt;1),0.1,IF(AND(0.01&lt;E12,E12&lt;0.1),0.01,IF(AND(0.001&lt;E12,E12&lt;0.01),0.001)))))</f>
        <v>0</v>
      </c>
      <c r="G12" s="33" t="e">
        <f t="shared" ref="G12:G43" si="4">MROUND(D12,F12)</f>
        <v>#VALUE!</v>
      </c>
      <c r="H12" s="40">
        <v>20</v>
      </c>
      <c r="I12" s="21">
        <f t="shared" ref="I12:I75" si="5">$F$4</f>
        <v>40</v>
      </c>
      <c r="J12" s="17" t="e">
        <f t="shared" ref="J12:J36" si="6">IF(G12&gt;$F$4,"Overschrijding","Geen overschrijding")</f>
        <v>#VALUE!</v>
      </c>
    </row>
    <row r="13" spans="1:12">
      <c r="A13" s="109"/>
      <c r="B13" s="33"/>
      <c r="C13" s="21">
        <f t="shared" si="0"/>
        <v>0</v>
      </c>
      <c r="D13" s="17">
        <f t="shared" si="1"/>
        <v>0</v>
      </c>
      <c r="E13" s="21">
        <f t="shared" si="2"/>
        <v>0</v>
      </c>
      <c r="F13" s="49" t="b">
        <f t="shared" si="3"/>
        <v>0</v>
      </c>
      <c r="G13" s="33" t="e">
        <f t="shared" si="4"/>
        <v>#VALUE!</v>
      </c>
      <c r="H13" s="40">
        <v>20</v>
      </c>
      <c r="I13" s="21">
        <f t="shared" si="5"/>
        <v>40</v>
      </c>
      <c r="J13" s="17" t="e">
        <f t="shared" si="6"/>
        <v>#VALUE!</v>
      </c>
    </row>
    <row r="14" spans="1:12">
      <c r="A14" s="109"/>
      <c r="B14" s="33"/>
      <c r="C14" s="21">
        <f t="shared" si="0"/>
        <v>0</v>
      </c>
      <c r="D14" s="17">
        <f t="shared" si="1"/>
        <v>0</v>
      </c>
      <c r="E14" s="21">
        <f t="shared" si="2"/>
        <v>0</v>
      </c>
      <c r="F14" s="49" t="b">
        <f t="shared" si="3"/>
        <v>0</v>
      </c>
      <c r="G14" s="33" t="e">
        <f t="shared" si="4"/>
        <v>#VALUE!</v>
      </c>
      <c r="H14" s="40">
        <v>20</v>
      </c>
      <c r="I14" s="21">
        <f t="shared" si="5"/>
        <v>40</v>
      </c>
      <c r="J14" s="17" t="e">
        <f t="shared" si="6"/>
        <v>#VALUE!</v>
      </c>
    </row>
    <row r="15" spans="1:12">
      <c r="A15" s="109"/>
      <c r="B15" s="33"/>
      <c r="C15" s="21">
        <f t="shared" si="0"/>
        <v>0</v>
      </c>
      <c r="D15" s="17">
        <f t="shared" si="1"/>
        <v>0</v>
      </c>
      <c r="E15" s="21">
        <f t="shared" si="2"/>
        <v>0</v>
      </c>
      <c r="F15" s="49" t="b">
        <f t="shared" si="3"/>
        <v>0</v>
      </c>
      <c r="G15" s="33" t="e">
        <f t="shared" si="4"/>
        <v>#VALUE!</v>
      </c>
      <c r="H15" s="40">
        <v>20</v>
      </c>
      <c r="I15" s="21">
        <f t="shared" si="5"/>
        <v>40</v>
      </c>
      <c r="J15" s="17" t="e">
        <f t="shared" si="6"/>
        <v>#VALUE!</v>
      </c>
    </row>
    <row r="16" spans="1:12">
      <c r="A16" s="109"/>
      <c r="B16" s="33"/>
      <c r="C16" s="21">
        <f t="shared" si="0"/>
        <v>0</v>
      </c>
      <c r="D16" s="17">
        <f t="shared" si="1"/>
        <v>0</v>
      </c>
      <c r="E16" s="21">
        <f t="shared" si="2"/>
        <v>0</v>
      </c>
      <c r="F16" s="49" t="b">
        <f t="shared" si="3"/>
        <v>0</v>
      </c>
      <c r="G16" s="33" t="e">
        <f t="shared" si="4"/>
        <v>#VALUE!</v>
      </c>
      <c r="H16" s="40">
        <v>20</v>
      </c>
      <c r="I16" s="21">
        <f t="shared" si="5"/>
        <v>40</v>
      </c>
      <c r="J16" s="17" t="e">
        <f t="shared" si="6"/>
        <v>#VALUE!</v>
      </c>
    </row>
    <row r="17" spans="1:10">
      <c r="A17" s="109"/>
      <c r="B17" s="33"/>
      <c r="C17" s="21">
        <f t="shared" si="0"/>
        <v>0</v>
      </c>
      <c r="D17" s="17">
        <f t="shared" si="1"/>
        <v>0</v>
      </c>
      <c r="E17" s="21">
        <f t="shared" si="2"/>
        <v>0</v>
      </c>
      <c r="F17" s="49" t="b">
        <f t="shared" si="3"/>
        <v>0</v>
      </c>
      <c r="G17" s="33" t="e">
        <f t="shared" si="4"/>
        <v>#VALUE!</v>
      </c>
      <c r="H17" s="40">
        <v>20</v>
      </c>
      <c r="I17" s="21">
        <f t="shared" si="5"/>
        <v>40</v>
      </c>
      <c r="J17" s="17" t="e">
        <f t="shared" si="6"/>
        <v>#VALUE!</v>
      </c>
    </row>
    <row r="18" spans="1:10">
      <c r="A18" s="109"/>
      <c r="B18" s="33"/>
      <c r="C18" s="21">
        <f t="shared" si="0"/>
        <v>0</v>
      </c>
      <c r="D18" s="17">
        <f t="shared" si="1"/>
        <v>0</v>
      </c>
      <c r="E18" s="21">
        <f t="shared" si="2"/>
        <v>0</v>
      </c>
      <c r="F18" s="49" t="b">
        <f t="shared" si="3"/>
        <v>0</v>
      </c>
      <c r="G18" s="33" t="e">
        <f t="shared" si="4"/>
        <v>#VALUE!</v>
      </c>
      <c r="H18" s="40">
        <v>20</v>
      </c>
      <c r="I18" s="21">
        <f t="shared" si="5"/>
        <v>40</v>
      </c>
      <c r="J18" s="17" t="e">
        <f t="shared" si="6"/>
        <v>#VALUE!</v>
      </c>
    </row>
    <row r="19" spans="1:10">
      <c r="A19" s="109"/>
      <c r="B19" s="33"/>
      <c r="C19" s="21">
        <f t="shared" si="0"/>
        <v>0</v>
      </c>
      <c r="D19" s="17">
        <f t="shared" si="1"/>
        <v>0</v>
      </c>
      <c r="E19" s="21">
        <f t="shared" si="2"/>
        <v>0</v>
      </c>
      <c r="F19" s="49" t="b">
        <f t="shared" si="3"/>
        <v>0</v>
      </c>
      <c r="G19" s="33" t="e">
        <f t="shared" si="4"/>
        <v>#VALUE!</v>
      </c>
      <c r="H19" s="40">
        <v>20</v>
      </c>
      <c r="I19" s="21">
        <f t="shared" si="5"/>
        <v>40</v>
      </c>
      <c r="J19" s="17" t="e">
        <f t="shared" si="6"/>
        <v>#VALUE!</v>
      </c>
    </row>
    <row r="20" spans="1:10">
      <c r="A20" s="109"/>
      <c r="B20" s="33"/>
      <c r="C20" s="21">
        <f t="shared" si="0"/>
        <v>0</v>
      </c>
      <c r="D20" s="17">
        <f t="shared" si="1"/>
        <v>0</v>
      </c>
      <c r="E20" s="21">
        <f t="shared" si="2"/>
        <v>0</v>
      </c>
      <c r="F20" s="49" t="b">
        <f t="shared" si="3"/>
        <v>0</v>
      </c>
      <c r="G20" s="33" t="e">
        <f t="shared" si="4"/>
        <v>#VALUE!</v>
      </c>
      <c r="H20" s="40">
        <v>20</v>
      </c>
      <c r="I20" s="21">
        <f t="shared" si="5"/>
        <v>40</v>
      </c>
      <c r="J20" s="17" t="e">
        <f t="shared" si="6"/>
        <v>#VALUE!</v>
      </c>
    </row>
    <row r="21" spans="1:10">
      <c r="A21" s="109"/>
      <c r="B21" s="33"/>
      <c r="C21" s="21">
        <f t="shared" si="0"/>
        <v>0</v>
      </c>
      <c r="D21" s="17">
        <f t="shared" si="1"/>
        <v>0</v>
      </c>
      <c r="E21" s="21">
        <f t="shared" si="2"/>
        <v>0</v>
      </c>
      <c r="F21" s="49" t="b">
        <f t="shared" si="3"/>
        <v>0</v>
      </c>
      <c r="G21" s="33" t="e">
        <f t="shared" si="4"/>
        <v>#VALUE!</v>
      </c>
      <c r="H21" s="40">
        <v>20</v>
      </c>
      <c r="I21" s="21">
        <f t="shared" si="5"/>
        <v>40</v>
      </c>
      <c r="J21" s="17" t="e">
        <f t="shared" si="6"/>
        <v>#VALUE!</v>
      </c>
    </row>
    <row r="22" spans="1:10">
      <c r="A22" s="109"/>
      <c r="B22" s="33"/>
      <c r="C22" s="21">
        <f t="shared" si="0"/>
        <v>0</v>
      </c>
      <c r="D22" s="17">
        <f t="shared" si="1"/>
        <v>0</v>
      </c>
      <c r="E22" s="21">
        <f t="shared" si="2"/>
        <v>0</v>
      </c>
      <c r="F22" s="49" t="b">
        <f t="shared" si="3"/>
        <v>0</v>
      </c>
      <c r="G22" s="33" t="e">
        <f t="shared" si="4"/>
        <v>#VALUE!</v>
      </c>
      <c r="H22" s="40">
        <v>20</v>
      </c>
      <c r="I22" s="21">
        <f t="shared" si="5"/>
        <v>40</v>
      </c>
      <c r="J22" s="17" t="e">
        <f t="shared" si="6"/>
        <v>#VALUE!</v>
      </c>
    </row>
    <row r="23" spans="1:10">
      <c r="A23" s="109"/>
      <c r="B23" s="33"/>
      <c r="C23" s="21">
        <f t="shared" si="0"/>
        <v>0</v>
      </c>
      <c r="D23" s="17">
        <f t="shared" si="1"/>
        <v>0</v>
      </c>
      <c r="E23" s="21">
        <f t="shared" si="2"/>
        <v>0</v>
      </c>
      <c r="F23" s="49" t="b">
        <f t="shared" si="3"/>
        <v>0</v>
      </c>
      <c r="G23" s="33" t="e">
        <f t="shared" si="4"/>
        <v>#VALUE!</v>
      </c>
      <c r="H23" s="40">
        <v>20</v>
      </c>
      <c r="I23" s="21">
        <f t="shared" si="5"/>
        <v>40</v>
      </c>
      <c r="J23" s="17" t="e">
        <f t="shared" si="6"/>
        <v>#VALUE!</v>
      </c>
    </row>
    <row r="24" spans="1:10">
      <c r="A24" s="109"/>
      <c r="B24" s="33"/>
      <c r="C24" s="21">
        <f t="shared" si="0"/>
        <v>0</v>
      </c>
      <c r="D24" s="17">
        <f t="shared" si="1"/>
        <v>0</v>
      </c>
      <c r="E24" s="21">
        <f t="shared" si="2"/>
        <v>0</v>
      </c>
      <c r="F24" s="49" t="b">
        <f t="shared" si="3"/>
        <v>0</v>
      </c>
      <c r="G24" s="33" t="e">
        <f t="shared" si="4"/>
        <v>#VALUE!</v>
      </c>
      <c r="H24" s="40">
        <v>20</v>
      </c>
      <c r="I24" s="21">
        <f t="shared" si="5"/>
        <v>40</v>
      </c>
      <c r="J24" s="17" t="e">
        <f t="shared" si="6"/>
        <v>#VALUE!</v>
      </c>
    </row>
    <row r="25" spans="1:10">
      <c r="A25" s="109"/>
      <c r="B25" s="33"/>
      <c r="C25" s="21">
        <f t="shared" si="0"/>
        <v>0</v>
      </c>
      <c r="D25" s="17">
        <f t="shared" si="1"/>
        <v>0</v>
      </c>
      <c r="E25" s="21">
        <f t="shared" si="2"/>
        <v>0</v>
      </c>
      <c r="F25" s="49" t="b">
        <f t="shared" si="3"/>
        <v>0</v>
      </c>
      <c r="G25" s="33" t="e">
        <f t="shared" si="4"/>
        <v>#VALUE!</v>
      </c>
      <c r="H25" s="40">
        <v>20</v>
      </c>
      <c r="I25" s="21">
        <f t="shared" si="5"/>
        <v>40</v>
      </c>
      <c r="J25" s="17" t="e">
        <f t="shared" si="6"/>
        <v>#VALUE!</v>
      </c>
    </row>
    <row r="26" spans="1:10">
      <c r="A26" s="109"/>
      <c r="B26" s="33"/>
      <c r="C26" s="21">
        <f t="shared" si="0"/>
        <v>0</v>
      </c>
      <c r="D26" s="17">
        <f t="shared" si="1"/>
        <v>0</v>
      </c>
      <c r="E26" s="21">
        <f t="shared" si="2"/>
        <v>0</v>
      </c>
      <c r="F26" s="49" t="b">
        <f t="shared" si="3"/>
        <v>0</v>
      </c>
      <c r="G26" s="33" t="e">
        <f t="shared" si="4"/>
        <v>#VALUE!</v>
      </c>
      <c r="H26" s="40">
        <v>20</v>
      </c>
      <c r="I26" s="21">
        <f t="shared" si="5"/>
        <v>40</v>
      </c>
      <c r="J26" s="17" t="e">
        <f t="shared" si="6"/>
        <v>#VALUE!</v>
      </c>
    </row>
    <row r="27" spans="1:10">
      <c r="A27" s="109"/>
      <c r="B27" s="33"/>
      <c r="C27" s="21">
        <f t="shared" si="0"/>
        <v>0</v>
      </c>
      <c r="D27" s="17">
        <f t="shared" si="1"/>
        <v>0</v>
      </c>
      <c r="E27" s="21">
        <f t="shared" si="2"/>
        <v>0</v>
      </c>
      <c r="F27" s="49" t="b">
        <f t="shared" si="3"/>
        <v>0</v>
      </c>
      <c r="G27" s="33" t="e">
        <f t="shared" si="4"/>
        <v>#VALUE!</v>
      </c>
      <c r="H27" s="40">
        <v>20</v>
      </c>
      <c r="I27" s="21">
        <f t="shared" si="5"/>
        <v>40</v>
      </c>
      <c r="J27" s="17" t="e">
        <f t="shared" si="6"/>
        <v>#VALUE!</v>
      </c>
    </row>
    <row r="28" spans="1:10">
      <c r="A28" s="109"/>
      <c r="B28" s="33"/>
      <c r="C28" s="21">
        <f t="shared" si="0"/>
        <v>0</v>
      </c>
      <c r="D28" s="17">
        <f t="shared" si="1"/>
        <v>0</v>
      </c>
      <c r="E28" s="21">
        <f t="shared" si="2"/>
        <v>0</v>
      </c>
      <c r="F28" s="49" t="b">
        <f t="shared" si="3"/>
        <v>0</v>
      </c>
      <c r="G28" s="33" t="e">
        <f t="shared" si="4"/>
        <v>#VALUE!</v>
      </c>
      <c r="H28" s="40">
        <v>20</v>
      </c>
      <c r="I28" s="21">
        <f t="shared" si="5"/>
        <v>40</v>
      </c>
      <c r="J28" s="17" t="e">
        <f t="shared" si="6"/>
        <v>#VALUE!</v>
      </c>
    </row>
    <row r="29" spans="1:10">
      <c r="A29" s="109"/>
      <c r="B29" s="33"/>
      <c r="C29" s="21">
        <f t="shared" si="0"/>
        <v>0</v>
      </c>
      <c r="D29" s="17">
        <f t="shared" si="1"/>
        <v>0</v>
      </c>
      <c r="E29" s="21">
        <f t="shared" si="2"/>
        <v>0</v>
      </c>
      <c r="F29" s="49" t="b">
        <f t="shared" si="3"/>
        <v>0</v>
      </c>
      <c r="G29" s="33" t="e">
        <f t="shared" si="4"/>
        <v>#VALUE!</v>
      </c>
      <c r="H29" s="40">
        <v>20</v>
      </c>
      <c r="I29" s="21">
        <f t="shared" si="5"/>
        <v>40</v>
      </c>
      <c r="J29" s="17" t="e">
        <f t="shared" si="6"/>
        <v>#VALUE!</v>
      </c>
    </row>
    <row r="30" spans="1:10">
      <c r="A30" s="109"/>
      <c r="B30" s="33"/>
      <c r="C30" s="21">
        <f t="shared" si="0"/>
        <v>0</v>
      </c>
      <c r="D30" s="17">
        <f t="shared" si="1"/>
        <v>0</v>
      </c>
      <c r="E30" s="21">
        <f t="shared" si="2"/>
        <v>0</v>
      </c>
      <c r="F30" s="49" t="b">
        <f t="shared" si="3"/>
        <v>0</v>
      </c>
      <c r="G30" s="33" t="e">
        <f t="shared" si="4"/>
        <v>#VALUE!</v>
      </c>
      <c r="H30" s="40">
        <v>20</v>
      </c>
      <c r="I30" s="21">
        <f t="shared" si="5"/>
        <v>40</v>
      </c>
      <c r="J30" s="17" t="e">
        <f t="shared" si="6"/>
        <v>#VALUE!</v>
      </c>
    </row>
    <row r="31" spans="1:10">
      <c r="A31" s="109"/>
      <c r="B31" s="33"/>
      <c r="C31" s="21">
        <f t="shared" si="0"/>
        <v>0</v>
      </c>
      <c r="D31" s="17">
        <f t="shared" si="1"/>
        <v>0</v>
      </c>
      <c r="E31" s="21">
        <f t="shared" si="2"/>
        <v>0</v>
      </c>
      <c r="F31" s="49" t="b">
        <f t="shared" si="3"/>
        <v>0</v>
      </c>
      <c r="G31" s="33" t="e">
        <f t="shared" si="4"/>
        <v>#VALUE!</v>
      </c>
      <c r="H31" s="40">
        <v>20</v>
      </c>
      <c r="I31" s="21">
        <f t="shared" si="5"/>
        <v>40</v>
      </c>
      <c r="J31" s="17" t="e">
        <f t="shared" si="6"/>
        <v>#VALUE!</v>
      </c>
    </row>
    <row r="32" spans="1:10">
      <c r="A32" s="109"/>
      <c r="B32" s="33"/>
      <c r="C32" s="21">
        <f t="shared" si="0"/>
        <v>0</v>
      </c>
      <c r="D32" s="17">
        <f t="shared" si="1"/>
        <v>0</v>
      </c>
      <c r="E32" s="21">
        <f t="shared" si="2"/>
        <v>0</v>
      </c>
      <c r="F32" s="49" t="b">
        <f t="shared" si="3"/>
        <v>0</v>
      </c>
      <c r="G32" s="33" t="e">
        <f t="shared" si="4"/>
        <v>#VALUE!</v>
      </c>
      <c r="H32" s="40">
        <v>20</v>
      </c>
      <c r="I32" s="21">
        <f t="shared" si="5"/>
        <v>40</v>
      </c>
      <c r="J32" s="17" t="e">
        <f t="shared" si="6"/>
        <v>#VALUE!</v>
      </c>
    </row>
    <row r="33" spans="1:10">
      <c r="A33" s="109"/>
      <c r="B33" s="33"/>
      <c r="C33" s="21">
        <f t="shared" si="0"/>
        <v>0</v>
      </c>
      <c r="D33" s="17">
        <f t="shared" si="1"/>
        <v>0</v>
      </c>
      <c r="E33" s="21">
        <f t="shared" si="2"/>
        <v>0</v>
      </c>
      <c r="F33" s="49" t="b">
        <f t="shared" si="3"/>
        <v>0</v>
      </c>
      <c r="G33" s="33" t="e">
        <f t="shared" si="4"/>
        <v>#VALUE!</v>
      </c>
      <c r="H33" s="40">
        <v>20</v>
      </c>
      <c r="I33" s="21">
        <f t="shared" si="5"/>
        <v>40</v>
      </c>
      <c r="J33" s="17" t="e">
        <f t="shared" si="6"/>
        <v>#VALUE!</v>
      </c>
    </row>
    <row r="34" spans="1:10">
      <c r="A34" s="109"/>
      <c r="B34" s="33"/>
      <c r="C34" s="21">
        <f t="shared" si="0"/>
        <v>0</v>
      </c>
      <c r="D34" s="17">
        <f t="shared" si="1"/>
        <v>0</v>
      </c>
      <c r="E34" s="21">
        <f t="shared" si="2"/>
        <v>0</v>
      </c>
      <c r="F34" s="49" t="b">
        <f t="shared" si="3"/>
        <v>0</v>
      </c>
      <c r="G34" s="33" t="e">
        <f t="shared" si="4"/>
        <v>#VALUE!</v>
      </c>
      <c r="H34" s="40">
        <v>20</v>
      </c>
      <c r="I34" s="21">
        <f t="shared" si="5"/>
        <v>40</v>
      </c>
      <c r="J34" s="17" t="e">
        <f t="shared" si="6"/>
        <v>#VALUE!</v>
      </c>
    </row>
    <row r="35" spans="1:10">
      <c r="A35" s="109"/>
      <c r="B35" s="33"/>
      <c r="C35" s="21">
        <f t="shared" si="0"/>
        <v>0</v>
      </c>
      <c r="D35" s="17">
        <f t="shared" si="1"/>
        <v>0</v>
      </c>
      <c r="E35" s="21">
        <f t="shared" si="2"/>
        <v>0</v>
      </c>
      <c r="F35" s="49" t="b">
        <f t="shared" si="3"/>
        <v>0</v>
      </c>
      <c r="G35" s="33" t="e">
        <f t="shared" si="4"/>
        <v>#VALUE!</v>
      </c>
      <c r="H35" s="40">
        <v>20</v>
      </c>
      <c r="I35" s="21">
        <f t="shared" si="5"/>
        <v>40</v>
      </c>
      <c r="J35" s="17" t="e">
        <f t="shared" si="6"/>
        <v>#VALUE!</v>
      </c>
    </row>
    <row r="36" spans="1:10">
      <c r="A36" s="109"/>
      <c r="B36" s="33"/>
      <c r="C36" s="21">
        <f t="shared" si="0"/>
        <v>0</v>
      </c>
      <c r="D36" s="17">
        <f t="shared" si="1"/>
        <v>0</v>
      </c>
      <c r="E36" s="21">
        <f t="shared" si="2"/>
        <v>0</v>
      </c>
      <c r="F36" s="49" t="b">
        <f t="shared" si="3"/>
        <v>0</v>
      </c>
      <c r="G36" s="33" t="e">
        <f t="shared" si="4"/>
        <v>#VALUE!</v>
      </c>
      <c r="H36" s="40">
        <v>20</v>
      </c>
      <c r="I36" s="21">
        <f t="shared" si="5"/>
        <v>40</v>
      </c>
      <c r="J36" s="17" t="e">
        <f t="shared" si="6"/>
        <v>#VALUE!</v>
      </c>
    </row>
    <row r="37" spans="1:10">
      <c r="A37" s="109"/>
      <c r="B37" s="33"/>
      <c r="C37" s="21">
        <f t="shared" si="0"/>
        <v>0</v>
      </c>
      <c r="D37" s="17">
        <f t="shared" ref="D37:D100" si="7">B37-2*C37</f>
        <v>0</v>
      </c>
      <c r="E37" s="21">
        <f t="shared" ref="E37:E100" si="8">C37/2</f>
        <v>0</v>
      </c>
      <c r="F37" s="49" t="b">
        <f t="shared" si="3"/>
        <v>0</v>
      </c>
      <c r="G37" s="33" t="e">
        <f t="shared" si="4"/>
        <v>#VALUE!</v>
      </c>
      <c r="H37" s="40">
        <v>20</v>
      </c>
      <c r="I37" s="21">
        <f t="shared" si="5"/>
        <v>40</v>
      </c>
      <c r="J37" s="17" t="e">
        <f t="shared" ref="J37:J100" si="9">IF(G37&gt;$F$4,"Overschrijding","Geen overschrijding")</f>
        <v>#VALUE!</v>
      </c>
    </row>
    <row r="38" spans="1:10">
      <c r="A38" s="109"/>
      <c r="B38" s="33"/>
      <c r="C38" s="21">
        <f t="shared" si="0"/>
        <v>0</v>
      </c>
      <c r="D38" s="17">
        <f t="shared" si="7"/>
        <v>0</v>
      </c>
      <c r="E38" s="21">
        <f t="shared" si="8"/>
        <v>0</v>
      </c>
      <c r="F38" s="49" t="b">
        <f t="shared" si="3"/>
        <v>0</v>
      </c>
      <c r="G38" s="33" t="e">
        <f t="shared" si="4"/>
        <v>#VALUE!</v>
      </c>
      <c r="H38" s="40">
        <v>20</v>
      </c>
      <c r="I38" s="21">
        <f t="shared" si="5"/>
        <v>40</v>
      </c>
      <c r="J38" s="17" t="e">
        <f t="shared" si="9"/>
        <v>#VALUE!</v>
      </c>
    </row>
    <row r="39" spans="1:10">
      <c r="A39" s="109"/>
      <c r="B39" s="33"/>
      <c r="C39" s="21">
        <f t="shared" si="0"/>
        <v>0</v>
      </c>
      <c r="D39" s="17">
        <f t="shared" si="7"/>
        <v>0</v>
      </c>
      <c r="E39" s="21">
        <f t="shared" si="8"/>
        <v>0</v>
      </c>
      <c r="F39" s="49" t="b">
        <f t="shared" si="3"/>
        <v>0</v>
      </c>
      <c r="G39" s="33" t="e">
        <f t="shared" si="4"/>
        <v>#VALUE!</v>
      </c>
      <c r="H39" s="40">
        <v>20</v>
      </c>
      <c r="I39" s="21">
        <f t="shared" si="5"/>
        <v>40</v>
      </c>
      <c r="J39" s="17" t="e">
        <f t="shared" si="9"/>
        <v>#VALUE!</v>
      </c>
    </row>
    <row r="40" spans="1:10">
      <c r="A40" s="109"/>
      <c r="B40" s="33"/>
      <c r="C40" s="21">
        <f t="shared" si="0"/>
        <v>0</v>
      </c>
      <c r="D40" s="17">
        <f t="shared" si="7"/>
        <v>0</v>
      </c>
      <c r="E40" s="21">
        <f t="shared" si="8"/>
        <v>0</v>
      </c>
      <c r="F40" s="49" t="b">
        <f t="shared" si="3"/>
        <v>0</v>
      </c>
      <c r="G40" s="33" t="e">
        <f t="shared" si="4"/>
        <v>#VALUE!</v>
      </c>
      <c r="H40" s="40">
        <v>20</v>
      </c>
      <c r="I40" s="21">
        <f t="shared" si="5"/>
        <v>40</v>
      </c>
      <c r="J40" s="17" t="e">
        <f t="shared" si="9"/>
        <v>#VALUE!</v>
      </c>
    </row>
    <row r="41" spans="1:10">
      <c r="A41" s="109"/>
      <c r="B41" s="33"/>
      <c r="C41" s="21">
        <f t="shared" si="0"/>
        <v>0</v>
      </c>
      <c r="D41" s="17">
        <f t="shared" si="7"/>
        <v>0</v>
      </c>
      <c r="E41" s="21">
        <f t="shared" si="8"/>
        <v>0</v>
      </c>
      <c r="F41" s="49" t="b">
        <f t="shared" si="3"/>
        <v>0</v>
      </c>
      <c r="G41" s="33" t="e">
        <f t="shared" si="4"/>
        <v>#VALUE!</v>
      </c>
      <c r="H41" s="40">
        <v>20</v>
      </c>
      <c r="I41" s="21">
        <f t="shared" si="5"/>
        <v>40</v>
      </c>
      <c r="J41" s="17" t="e">
        <f t="shared" si="9"/>
        <v>#VALUE!</v>
      </c>
    </row>
    <row r="42" spans="1:10">
      <c r="A42" s="109"/>
      <c r="B42" s="33"/>
      <c r="C42" s="21">
        <f t="shared" si="0"/>
        <v>0</v>
      </c>
      <c r="D42" s="17">
        <f t="shared" si="7"/>
        <v>0</v>
      </c>
      <c r="E42" s="21">
        <f t="shared" si="8"/>
        <v>0</v>
      </c>
      <c r="F42" s="49" t="b">
        <f t="shared" si="3"/>
        <v>0</v>
      </c>
      <c r="G42" s="33" t="e">
        <f t="shared" si="4"/>
        <v>#VALUE!</v>
      </c>
      <c r="H42" s="40">
        <v>20</v>
      </c>
      <c r="I42" s="21">
        <f t="shared" si="5"/>
        <v>40</v>
      </c>
      <c r="J42" s="17" t="e">
        <f t="shared" si="9"/>
        <v>#VALUE!</v>
      </c>
    </row>
    <row r="43" spans="1:10">
      <c r="A43" s="109"/>
      <c r="B43" s="33"/>
      <c r="C43" s="21">
        <f t="shared" si="0"/>
        <v>0</v>
      </c>
      <c r="D43" s="17">
        <f t="shared" si="7"/>
        <v>0</v>
      </c>
      <c r="E43" s="21">
        <f t="shared" si="8"/>
        <v>0</v>
      </c>
      <c r="F43" s="49" t="b">
        <f t="shared" si="3"/>
        <v>0</v>
      </c>
      <c r="G43" s="33" t="e">
        <f t="shared" si="4"/>
        <v>#VALUE!</v>
      </c>
      <c r="H43" s="40">
        <v>20</v>
      </c>
      <c r="I43" s="21">
        <f t="shared" si="5"/>
        <v>40</v>
      </c>
      <c r="J43" s="17" t="e">
        <f t="shared" si="9"/>
        <v>#VALUE!</v>
      </c>
    </row>
    <row r="44" spans="1:10">
      <c r="A44" s="109"/>
      <c r="B44" s="33"/>
      <c r="C44" s="21">
        <f t="shared" si="0"/>
        <v>0</v>
      </c>
      <c r="D44" s="17">
        <f t="shared" si="7"/>
        <v>0</v>
      </c>
      <c r="E44" s="21">
        <f t="shared" si="8"/>
        <v>0</v>
      </c>
      <c r="F44" s="49" t="b">
        <f t="shared" si="3"/>
        <v>0</v>
      </c>
      <c r="G44" s="33" t="e">
        <f t="shared" ref="G44:G75" si="10">MROUND(D44,F44)</f>
        <v>#VALUE!</v>
      </c>
      <c r="H44" s="40">
        <v>20</v>
      </c>
      <c r="I44" s="21">
        <f t="shared" si="5"/>
        <v>40</v>
      </c>
      <c r="J44" s="17" t="e">
        <f t="shared" si="9"/>
        <v>#VALUE!</v>
      </c>
    </row>
    <row r="45" spans="1:10">
      <c r="A45" s="109"/>
      <c r="B45" s="33"/>
      <c r="C45" s="21">
        <f t="shared" si="0"/>
        <v>0</v>
      </c>
      <c r="D45" s="17">
        <f t="shared" si="7"/>
        <v>0</v>
      </c>
      <c r="E45" s="21">
        <f t="shared" si="8"/>
        <v>0</v>
      </c>
      <c r="F45" s="49" t="b">
        <f t="shared" si="3"/>
        <v>0</v>
      </c>
      <c r="G45" s="33" t="e">
        <f t="shared" si="10"/>
        <v>#VALUE!</v>
      </c>
      <c r="H45" s="40">
        <v>20</v>
      </c>
      <c r="I45" s="21">
        <f t="shared" si="5"/>
        <v>40</v>
      </c>
      <c r="J45" s="17" t="e">
        <f t="shared" si="9"/>
        <v>#VALUE!</v>
      </c>
    </row>
    <row r="46" spans="1:10">
      <c r="A46" s="109"/>
      <c r="B46" s="33"/>
      <c r="C46" s="21">
        <f t="shared" si="0"/>
        <v>0</v>
      </c>
      <c r="D46" s="17">
        <f t="shared" si="7"/>
        <v>0</v>
      </c>
      <c r="E46" s="21">
        <f t="shared" si="8"/>
        <v>0</v>
      </c>
      <c r="F46" s="49" t="b">
        <f t="shared" si="3"/>
        <v>0</v>
      </c>
      <c r="G46" s="33" t="e">
        <f t="shared" si="10"/>
        <v>#VALUE!</v>
      </c>
      <c r="H46" s="40">
        <v>20</v>
      </c>
      <c r="I46" s="21">
        <f t="shared" si="5"/>
        <v>40</v>
      </c>
      <c r="J46" s="17" t="e">
        <f t="shared" si="9"/>
        <v>#VALUE!</v>
      </c>
    </row>
    <row r="47" spans="1:10">
      <c r="A47" s="109"/>
      <c r="B47" s="33"/>
      <c r="C47" s="21">
        <f t="shared" si="0"/>
        <v>0</v>
      </c>
      <c r="D47" s="17">
        <f t="shared" si="7"/>
        <v>0</v>
      </c>
      <c r="E47" s="21">
        <f t="shared" si="8"/>
        <v>0</v>
      </c>
      <c r="F47" s="49" t="b">
        <f t="shared" si="3"/>
        <v>0</v>
      </c>
      <c r="G47" s="33" t="e">
        <f t="shared" si="10"/>
        <v>#VALUE!</v>
      </c>
      <c r="H47" s="40">
        <v>20</v>
      </c>
      <c r="I47" s="21">
        <f t="shared" si="5"/>
        <v>40</v>
      </c>
      <c r="J47" s="17" t="e">
        <f t="shared" si="9"/>
        <v>#VALUE!</v>
      </c>
    </row>
    <row r="48" spans="1:10">
      <c r="A48" s="109"/>
      <c r="B48" s="33"/>
      <c r="C48" s="21">
        <f t="shared" si="0"/>
        <v>0</v>
      </c>
      <c r="D48" s="17">
        <f t="shared" si="7"/>
        <v>0</v>
      </c>
      <c r="E48" s="21">
        <f t="shared" si="8"/>
        <v>0</v>
      </c>
      <c r="F48" s="49" t="b">
        <f t="shared" si="3"/>
        <v>0</v>
      </c>
      <c r="G48" s="33" t="e">
        <f t="shared" si="10"/>
        <v>#VALUE!</v>
      </c>
      <c r="H48" s="40">
        <v>20</v>
      </c>
      <c r="I48" s="21">
        <f t="shared" si="5"/>
        <v>40</v>
      </c>
      <c r="J48" s="17" t="e">
        <f t="shared" si="9"/>
        <v>#VALUE!</v>
      </c>
    </row>
    <row r="49" spans="1:10">
      <c r="A49" s="109"/>
      <c r="B49" s="33"/>
      <c r="C49" s="21">
        <f t="shared" si="0"/>
        <v>0</v>
      </c>
      <c r="D49" s="17">
        <f t="shared" si="7"/>
        <v>0</v>
      </c>
      <c r="E49" s="21">
        <f t="shared" si="8"/>
        <v>0</v>
      </c>
      <c r="F49" s="49" t="b">
        <f t="shared" si="3"/>
        <v>0</v>
      </c>
      <c r="G49" s="33" t="e">
        <f t="shared" si="10"/>
        <v>#VALUE!</v>
      </c>
      <c r="H49" s="40">
        <v>20</v>
      </c>
      <c r="I49" s="21">
        <f t="shared" si="5"/>
        <v>40</v>
      </c>
      <c r="J49" s="17" t="e">
        <f t="shared" si="9"/>
        <v>#VALUE!</v>
      </c>
    </row>
    <row r="50" spans="1:10">
      <c r="A50" s="109"/>
      <c r="B50" s="33"/>
      <c r="C50" s="21">
        <f t="shared" si="0"/>
        <v>0</v>
      </c>
      <c r="D50" s="17">
        <f t="shared" si="7"/>
        <v>0</v>
      </c>
      <c r="E50" s="21">
        <f t="shared" si="8"/>
        <v>0</v>
      </c>
      <c r="F50" s="49" t="b">
        <f t="shared" si="3"/>
        <v>0</v>
      </c>
      <c r="G50" s="33" t="e">
        <f t="shared" si="10"/>
        <v>#VALUE!</v>
      </c>
      <c r="H50" s="40">
        <v>20</v>
      </c>
      <c r="I50" s="21">
        <f t="shared" si="5"/>
        <v>40</v>
      </c>
      <c r="J50" s="17" t="e">
        <f t="shared" si="9"/>
        <v>#VALUE!</v>
      </c>
    </row>
    <row r="51" spans="1:10">
      <c r="A51" s="109"/>
      <c r="B51" s="33"/>
      <c r="C51" s="21">
        <f t="shared" si="0"/>
        <v>0</v>
      </c>
      <c r="D51" s="17">
        <f t="shared" si="7"/>
        <v>0</v>
      </c>
      <c r="E51" s="21">
        <f t="shared" si="8"/>
        <v>0</v>
      </c>
      <c r="F51" s="49" t="b">
        <f t="shared" si="3"/>
        <v>0</v>
      </c>
      <c r="G51" s="33" t="e">
        <f t="shared" si="10"/>
        <v>#VALUE!</v>
      </c>
      <c r="H51" s="40">
        <v>20</v>
      </c>
      <c r="I51" s="21">
        <f t="shared" si="5"/>
        <v>40</v>
      </c>
      <c r="J51" s="17" t="e">
        <f t="shared" si="9"/>
        <v>#VALUE!</v>
      </c>
    </row>
    <row r="52" spans="1:10">
      <c r="A52" s="109"/>
      <c r="B52" s="33"/>
      <c r="C52" s="21">
        <f t="shared" si="0"/>
        <v>0</v>
      </c>
      <c r="D52" s="17">
        <f t="shared" si="7"/>
        <v>0</v>
      </c>
      <c r="E52" s="21">
        <f t="shared" si="8"/>
        <v>0</v>
      </c>
      <c r="F52" s="49" t="b">
        <f t="shared" si="3"/>
        <v>0</v>
      </c>
      <c r="G52" s="33" t="e">
        <f t="shared" si="10"/>
        <v>#VALUE!</v>
      </c>
      <c r="H52" s="40">
        <v>20</v>
      </c>
      <c r="I52" s="21">
        <f t="shared" si="5"/>
        <v>40</v>
      </c>
      <c r="J52" s="17" t="e">
        <f t="shared" si="9"/>
        <v>#VALUE!</v>
      </c>
    </row>
    <row r="53" spans="1:10">
      <c r="A53" s="109"/>
      <c r="B53" s="33"/>
      <c r="C53" s="21">
        <f t="shared" si="0"/>
        <v>0</v>
      </c>
      <c r="D53" s="17">
        <f t="shared" si="7"/>
        <v>0</v>
      </c>
      <c r="E53" s="21">
        <f t="shared" si="8"/>
        <v>0</v>
      </c>
      <c r="F53" s="49" t="b">
        <f t="shared" si="3"/>
        <v>0</v>
      </c>
      <c r="G53" s="33" t="e">
        <f t="shared" si="10"/>
        <v>#VALUE!</v>
      </c>
      <c r="H53" s="40">
        <v>20</v>
      </c>
      <c r="I53" s="21">
        <f t="shared" si="5"/>
        <v>40</v>
      </c>
      <c r="J53" s="17" t="e">
        <f t="shared" si="9"/>
        <v>#VALUE!</v>
      </c>
    </row>
    <row r="54" spans="1:10">
      <c r="A54" s="109"/>
      <c r="B54" s="33"/>
      <c r="C54" s="21">
        <f t="shared" si="0"/>
        <v>0</v>
      </c>
      <c r="D54" s="17">
        <f t="shared" si="7"/>
        <v>0</v>
      </c>
      <c r="E54" s="21">
        <f t="shared" si="8"/>
        <v>0</v>
      </c>
      <c r="F54" s="49" t="b">
        <f t="shared" si="3"/>
        <v>0</v>
      </c>
      <c r="G54" s="33" t="e">
        <f t="shared" si="10"/>
        <v>#VALUE!</v>
      </c>
      <c r="H54" s="40">
        <v>20</v>
      </c>
      <c r="I54" s="21">
        <f t="shared" si="5"/>
        <v>40</v>
      </c>
      <c r="J54" s="17" t="e">
        <f t="shared" si="9"/>
        <v>#VALUE!</v>
      </c>
    </row>
    <row r="55" spans="1:10">
      <c r="A55" s="109"/>
      <c r="B55" s="33"/>
      <c r="C55" s="21">
        <f t="shared" si="0"/>
        <v>0</v>
      </c>
      <c r="D55" s="17">
        <f t="shared" si="7"/>
        <v>0</v>
      </c>
      <c r="E55" s="21">
        <f t="shared" si="8"/>
        <v>0</v>
      </c>
      <c r="F55" s="49" t="b">
        <f t="shared" si="3"/>
        <v>0</v>
      </c>
      <c r="G55" s="33" t="e">
        <f t="shared" si="10"/>
        <v>#VALUE!</v>
      </c>
      <c r="H55" s="40">
        <v>20</v>
      </c>
      <c r="I55" s="21">
        <f t="shared" si="5"/>
        <v>40</v>
      </c>
      <c r="J55" s="17" t="e">
        <f t="shared" si="9"/>
        <v>#VALUE!</v>
      </c>
    </row>
    <row r="56" spans="1:10">
      <c r="A56" s="109"/>
      <c r="B56" s="33"/>
      <c r="C56" s="21">
        <f t="shared" si="0"/>
        <v>0</v>
      </c>
      <c r="D56" s="17">
        <f t="shared" si="7"/>
        <v>0</v>
      </c>
      <c r="E56" s="21">
        <f t="shared" si="8"/>
        <v>0</v>
      </c>
      <c r="F56" s="49" t="b">
        <f t="shared" si="3"/>
        <v>0</v>
      </c>
      <c r="G56" s="33" t="e">
        <f t="shared" si="10"/>
        <v>#VALUE!</v>
      </c>
      <c r="H56" s="40">
        <v>20</v>
      </c>
      <c r="I56" s="21">
        <f t="shared" si="5"/>
        <v>40</v>
      </c>
      <c r="J56" s="17" t="e">
        <f t="shared" si="9"/>
        <v>#VALUE!</v>
      </c>
    </row>
    <row r="57" spans="1:10">
      <c r="A57" s="109"/>
      <c r="B57" s="33"/>
      <c r="C57" s="21">
        <f t="shared" si="0"/>
        <v>0</v>
      </c>
      <c r="D57" s="17">
        <f t="shared" si="7"/>
        <v>0</v>
      </c>
      <c r="E57" s="21">
        <f t="shared" si="8"/>
        <v>0</v>
      </c>
      <c r="F57" s="49" t="b">
        <f t="shared" si="3"/>
        <v>0</v>
      </c>
      <c r="G57" s="33" t="e">
        <f t="shared" si="10"/>
        <v>#VALUE!</v>
      </c>
      <c r="H57" s="40">
        <v>20</v>
      </c>
      <c r="I57" s="21">
        <f t="shared" si="5"/>
        <v>40</v>
      </c>
      <c r="J57" s="17" t="e">
        <f t="shared" si="9"/>
        <v>#VALUE!</v>
      </c>
    </row>
    <row r="58" spans="1:10">
      <c r="A58" s="109"/>
      <c r="B58" s="33"/>
      <c r="C58" s="21">
        <f t="shared" si="0"/>
        <v>0</v>
      </c>
      <c r="D58" s="17">
        <f t="shared" si="7"/>
        <v>0</v>
      </c>
      <c r="E58" s="21">
        <f t="shared" si="8"/>
        <v>0</v>
      </c>
      <c r="F58" s="49" t="b">
        <f t="shared" si="3"/>
        <v>0</v>
      </c>
      <c r="G58" s="33" t="e">
        <f t="shared" si="10"/>
        <v>#VALUE!</v>
      </c>
      <c r="H58" s="40">
        <v>20</v>
      </c>
      <c r="I58" s="21">
        <f t="shared" si="5"/>
        <v>40</v>
      </c>
      <c r="J58" s="17" t="e">
        <f t="shared" si="9"/>
        <v>#VALUE!</v>
      </c>
    </row>
    <row r="59" spans="1:10">
      <c r="A59" s="109"/>
      <c r="B59" s="33"/>
      <c r="C59" s="21">
        <f t="shared" si="0"/>
        <v>0</v>
      </c>
      <c r="D59" s="17">
        <f t="shared" si="7"/>
        <v>0</v>
      </c>
      <c r="E59" s="21">
        <f t="shared" si="8"/>
        <v>0</v>
      </c>
      <c r="F59" s="49" t="b">
        <f t="shared" si="3"/>
        <v>0</v>
      </c>
      <c r="G59" s="33" t="e">
        <f t="shared" si="10"/>
        <v>#VALUE!</v>
      </c>
      <c r="H59" s="40">
        <v>20</v>
      </c>
      <c r="I59" s="21">
        <f t="shared" si="5"/>
        <v>40</v>
      </c>
      <c r="J59" s="17" t="e">
        <f t="shared" si="9"/>
        <v>#VALUE!</v>
      </c>
    </row>
    <row r="60" spans="1:10">
      <c r="A60" s="109"/>
      <c r="B60" s="33"/>
      <c r="C60" s="21">
        <f t="shared" si="0"/>
        <v>0</v>
      </c>
      <c r="D60" s="17">
        <f t="shared" si="7"/>
        <v>0</v>
      </c>
      <c r="E60" s="21">
        <f t="shared" si="8"/>
        <v>0</v>
      </c>
      <c r="F60" s="49" t="b">
        <f t="shared" si="3"/>
        <v>0</v>
      </c>
      <c r="G60" s="33" t="e">
        <f t="shared" si="10"/>
        <v>#VALUE!</v>
      </c>
      <c r="H60" s="40">
        <v>20</v>
      </c>
      <c r="I60" s="21">
        <f t="shared" si="5"/>
        <v>40</v>
      </c>
      <c r="J60" s="17" t="e">
        <f t="shared" si="9"/>
        <v>#VALUE!</v>
      </c>
    </row>
    <row r="61" spans="1:10">
      <c r="A61" s="109"/>
      <c r="B61" s="33"/>
      <c r="C61" s="21">
        <f t="shared" si="0"/>
        <v>0</v>
      </c>
      <c r="D61" s="17">
        <f t="shared" si="7"/>
        <v>0</v>
      </c>
      <c r="E61" s="21">
        <f t="shared" si="8"/>
        <v>0</v>
      </c>
      <c r="F61" s="49" t="b">
        <f t="shared" si="3"/>
        <v>0</v>
      </c>
      <c r="G61" s="33" t="e">
        <f t="shared" si="10"/>
        <v>#VALUE!</v>
      </c>
      <c r="H61" s="40">
        <v>20</v>
      </c>
      <c r="I61" s="21">
        <f t="shared" si="5"/>
        <v>40</v>
      </c>
      <c r="J61" s="17" t="e">
        <f t="shared" si="9"/>
        <v>#VALUE!</v>
      </c>
    </row>
    <row r="62" spans="1:10">
      <c r="A62" s="109"/>
      <c r="B62" s="33"/>
      <c r="C62" s="21">
        <f t="shared" si="0"/>
        <v>0</v>
      </c>
      <c r="D62" s="17">
        <f t="shared" si="7"/>
        <v>0</v>
      </c>
      <c r="E62" s="21">
        <f t="shared" si="8"/>
        <v>0</v>
      </c>
      <c r="F62" s="49" t="b">
        <f t="shared" si="3"/>
        <v>0</v>
      </c>
      <c r="G62" s="33" t="e">
        <f t="shared" si="10"/>
        <v>#VALUE!</v>
      </c>
      <c r="H62" s="40">
        <v>20</v>
      </c>
      <c r="I62" s="21">
        <f t="shared" si="5"/>
        <v>40</v>
      </c>
      <c r="J62" s="17" t="e">
        <f t="shared" si="9"/>
        <v>#VALUE!</v>
      </c>
    </row>
    <row r="63" spans="1:10">
      <c r="A63" s="109"/>
      <c r="B63" s="33"/>
      <c r="C63" s="21">
        <f t="shared" si="0"/>
        <v>0</v>
      </c>
      <c r="D63" s="17">
        <f t="shared" si="7"/>
        <v>0</v>
      </c>
      <c r="E63" s="21">
        <f t="shared" si="8"/>
        <v>0</v>
      </c>
      <c r="F63" s="49" t="b">
        <f t="shared" si="3"/>
        <v>0</v>
      </c>
      <c r="G63" s="33" t="e">
        <f t="shared" si="10"/>
        <v>#VALUE!</v>
      </c>
      <c r="H63" s="40">
        <v>20</v>
      </c>
      <c r="I63" s="21">
        <f t="shared" si="5"/>
        <v>40</v>
      </c>
      <c r="J63" s="17" t="e">
        <f t="shared" si="9"/>
        <v>#VALUE!</v>
      </c>
    </row>
    <row r="64" spans="1:10">
      <c r="A64" s="109"/>
      <c r="B64" s="33"/>
      <c r="C64" s="21">
        <f t="shared" si="0"/>
        <v>0</v>
      </c>
      <c r="D64" s="17">
        <f t="shared" si="7"/>
        <v>0</v>
      </c>
      <c r="E64" s="21">
        <f t="shared" si="8"/>
        <v>0</v>
      </c>
      <c r="F64" s="49" t="b">
        <f t="shared" si="3"/>
        <v>0</v>
      </c>
      <c r="G64" s="33" t="e">
        <f t="shared" si="10"/>
        <v>#VALUE!</v>
      </c>
      <c r="H64" s="40">
        <v>20</v>
      </c>
      <c r="I64" s="21">
        <f t="shared" si="5"/>
        <v>40</v>
      </c>
      <c r="J64" s="17" t="e">
        <f t="shared" si="9"/>
        <v>#VALUE!</v>
      </c>
    </row>
    <row r="65" spans="1:10">
      <c r="A65" s="109"/>
      <c r="B65" s="33"/>
      <c r="C65" s="21">
        <f t="shared" si="0"/>
        <v>0</v>
      </c>
      <c r="D65" s="17">
        <f t="shared" si="7"/>
        <v>0</v>
      </c>
      <c r="E65" s="21">
        <f t="shared" si="8"/>
        <v>0</v>
      </c>
      <c r="F65" s="49" t="b">
        <f t="shared" si="3"/>
        <v>0</v>
      </c>
      <c r="G65" s="33" t="e">
        <f t="shared" si="10"/>
        <v>#VALUE!</v>
      </c>
      <c r="H65" s="40">
        <v>20</v>
      </c>
      <c r="I65" s="21">
        <f t="shared" si="5"/>
        <v>40</v>
      </c>
      <c r="J65" s="17" t="e">
        <f t="shared" si="9"/>
        <v>#VALUE!</v>
      </c>
    </row>
    <row r="66" spans="1:10">
      <c r="A66" s="109"/>
      <c r="B66" s="33"/>
      <c r="C66" s="21">
        <f t="shared" si="0"/>
        <v>0</v>
      </c>
      <c r="D66" s="17">
        <f t="shared" si="7"/>
        <v>0</v>
      </c>
      <c r="E66" s="21">
        <f t="shared" si="8"/>
        <v>0</v>
      </c>
      <c r="F66" s="49" t="b">
        <f t="shared" si="3"/>
        <v>0</v>
      </c>
      <c r="G66" s="33" t="e">
        <f t="shared" si="10"/>
        <v>#VALUE!</v>
      </c>
      <c r="H66" s="40">
        <v>20</v>
      </c>
      <c r="I66" s="21">
        <f t="shared" si="5"/>
        <v>40</v>
      </c>
      <c r="J66" s="17" t="e">
        <f t="shared" si="9"/>
        <v>#VALUE!</v>
      </c>
    </row>
    <row r="67" spans="1:10">
      <c r="A67" s="109"/>
      <c r="B67" s="33"/>
      <c r="C67" s="21">
        <f t="shared" si="0"/>
        <v>0</v>
      </c>
      <c r="D67" s="17">
        <f t="shared" si="7"/>
        <v>0</v>
      </c>
      <c r="E67" s="21">
        <f t="shared" si="8"/>
        <v>0</v>
      </c>
      <c r="F67" s="49" t="b">
        <f t="shared" si="3"/>
        <v>0</v>
      </c>
      <c r="G67" s="33" t="e">
        <f t="shared" si="10"/>
        <v>#VALUE!</v>
      </c>
      <c r="H67" s="40">
        <v>20</v>
      </c>
      <c r="I67" s="21">
        <f t="shared" si="5"/>
        <v>40</v>
      </c>
      <c r="J67" s="17" t="e">
        <f t="shared" si="9"/>
        <v>#VALUE!</v>
      </c>
    </row>
    <row r="68" spans="1:10">
      <c r="A68" s="109"/>
      <c r="B68" s="33"/>
      <c r="C68" s="21">
        <f t="shared" si="0"/>
        <v>0</v>
      </c>
      <c r="D68" s="17">
        <f t="shared" si="7"/>
        <v>0</v>
      </c>
      <c r="E68" s="21">
        <f t="shared" si="8"/>
        <v>0</v>
      </c>
      <c r="F68" s="49" t="b">
        <f t="shared" si="3"/>
        <v>0</v>
      </c>
      <c r="G68" s="33" t="e">
        <f t="shared" si="10"/>
        <v>#VALUE!</v>
      </c>
      <c r="H68" s="40">
        <v>20</v>
      </c>
      <c r="I68" s="21">
        <f t="shared" si="5"/>
        <v>40</v>
      </c>
      <c r="J68" s="17" t="e">
        <f t="shared" si="9"/>
        <v>#VALUE!</v>
      </c>
    </row>
    <row r="69" spans="1:10">
      <c r="A69" s="109"/>
      <c r="B69" s="33"/>
      <c r="C69" s="21">
        <f t="shared" si="0"/>
        <v>0</v>
      </c>
      <c r="D69" s="17">
        <f t="shared" si="7"/>
        <v>0</v>
      </c>
      <c r="E69" s="21">
        <f t="shared" si="8"/>
        <v>0</v>
      </c>
      <c r="F69" s="49" t="b">
        <f t="shared" si="3"/>
        <v>0</v>
      </c>
      <c r="G69" s="33" t="e">
        <f t="shared" si="10"/>
        <v>#VALUE!</v>
      </c>
      <c r="H69" s="40">
        <v>20</v>
      </c>
      <c r="I69" s="21">
        <f t="shared" si="5"/>
        <v>40</v>
      </c>
      <c r="J69" s="17" t="e">
        <f t="shared" si="9"/>
        <v>#VALUE!</v>
      </c>
    </row>
    <row r="70" spans="1:10">
      <c r="A70" s="109"/>
      <c r="B70" s="33"/>
      <c r="C70" s="21">
        <f t="shared" si="0"/>
        <v>0</v>
      </c>
      <c r="D70" s="17">
        <f t="shared" si="7"/>
        <v>0</v>
      </c>
      <c r="E70" s="21">
        <f t="shared" si="8"/>
        <v>0</v>
      </c>
      <c r="F70" s="49" t="b">
        <f t="shared" si="3"/>
        <v>0</v>
      </c>
      <c r="G70" s="33" t="e">
        <f t="shared" si="10"/>
        <v>#VALUE!</v>
      </c>
      <c r="H70" s="40">
        <v>20</v>
      </c>
      <c r="I70" s="21">
        <f t="shared" si="5"/>
        <v>40</v>
      </c>
      <c r="J70" s="17" t="e">
        <f t="shared" si="9"/>
        <v>#VALUE!</v>
      </c>
    </row>
    <row r="71" spans="1:10">
      <c r="A71" s="109"/>
      <c r="B71" s="33"/>
      <c r="C71" s="21">
        <f t="shared" si="0"/>
        <v>0</v>
      </c>
      <c r="D71" s="17">
        <f t="shared" si="7"/>
        <v>0</v>
      </c>
      <c r="E71" s="21">
        <f t="shared" si="8"/>
        <v>0</v>
      </c>
      <c r="F71" s="49" t="b">
        <f t="shared" si="3"/>
        <v>0</v>
      </c>
      <c r="G71" s="33" t="e">
        <f t="shared" si="10"/>
        <v>#VALUE!</v>
      </c>
      <c r="H71" s="40">
        <v>20</v>
      </c>
      <c r="I71" s="21">
        <f t="shared" si="5"/>
        <v>40</v>
      </c>
      <c r="J71" s="17" t="e">
        <f t="shared" si="9"/>
        <v>#VALUE!</v>
      </c>
    </row>
    <row r="72" spans="1:10">
      <c r="A72" s="109"/>
      <c r="B72" s="33"/>
      <c r="C72" s="21">
        <f t="shared" si="0"/>
        <v>0</v>
      </c>
      <c r="D72" s="17">
        <f t="shared" si="7"/>
        <v>0</v>
      </c>
      <c r="E72" s="21">
        <f t="shared" si="8"/>
        <v>0</v>
      </c>
      <c r="F72" s="49" t="b">
        <f t="shared" si="3"/>
        <v>0</v>
      </c>
      <c r="G72" s="33" t="e">
        <f t="shared" si="10"/>
        <v>#VALUE!</v>
      </c>
      <c r="H72" s="40">
        <v>20</v>
      </c>
      <c r="I72" s="21">
        <f t="shared" si="5"/>
        <v>40</v>
      </c>
      <c r="J72" s="17" t="e">
        <f t="shared" si="9"/>
        <v>#VALUE!</v>
      </c>
    </row>
    <row r="73" spans="1:10">
      <c r="A73" s="109"/>
      <c r="B73" s="33"/>
      <c r="C73" s="21">
        <f t="shared" si="0"/>
        <v>0</v>
      </c>
      <c r="D73" s="17">
        <f t="shared" si="7"/>
        <v>0</v>
      </c>
      <c r="E73" s="21">
        <f t="shared" si="8"/>
        <v>0</v>
      </c>
      <c r="F73" s="49" t="b">
        <f t="shared" si="3"/>
        <v>0</v>
      </c>
      <c r="G73" s="33" t="e">
        <f t="shared" si="10"/>
        <v>#VALUE!</v>
      </c>
      <c r="H73" s="40">
        <v>20</v>
      </c>
      <c r="I73" s="21">
        <f t="shared" si="5"/>
        <v>40</v>
      </c>
      <c r="J73" s="17" t="e">
        <f t="shared" si="9"/>
        <v>#VALUE!</v>
      </c>
    </row>
    <row r="74" spans="1:10">
      <c r="A74" s="109"/>
      <c r="B74" s="33"/>
      <c r="C74" s="21">
        <f t="shared" si="0"/>
        <v>0</v>
      </c>
      <c r="D74" s="17">
        <f t="shared" si="7"/>
        <v>0</v>
      </c>
      <c r="E74" s="21">
        <f t="shared" si="8"/>
        <v>0</v>
      </c>
      <c r="F74" s="49" t="b">
        <f t="shared" si="3"/>
        <v>0</v>
      </c>
      <c r="G74" s="33" t="e">
        <f t="shared" si="10"/>
        <v>#VALUE!</v>
      </c>
      <c r="H74" s="40">
        <v>20</v>
      </c>
      <c r="I74" s="21">
        <f t="shared" si="5"/>
        <v>40</v>
      </c>
      <c r="J74" s="17" t="e">
        <f t="shared" si="9"/>
        <v>#VALUE!</v>
      </c>
    </row>
    <row r="75" spans="1:10">
      <c r="A75" s="109"/>
      <c r="B75" s="33"/>
      <c r="C75" s="21">
        <f t="shared" si="0"/>
        <v>0</v>
      </c>
      <c r="D75" s="17">
        <f t="shared" si="7"/>
        <v>0</v>
      </c>
      <c r="E75" s="21">
        <f t="shared" si="8"/>
        <v>0</v>
      </c>
      <c r="F75" s="49" t="b">
        <f t="shared" si="3"/>
        <v>0</v>
      </c>
      <c r="G75" s="33" t="e">
        <f t="shared" si="10"/>
        <v>#VALUE!</v>
      </c>
      <c r="H75" s="40">
        <v>20</v>
      </c>
      <c r="I75" s="21">
        <f t="shared" si="5"/>
        <v>40</v>
      </c>
      <c r="J75" s="17" t="e">
        <f t="shared" si="9"/>
        <v>#VALUE!</v>
      </c>
    </row>
    <row r="76" spans="1:10">
      <c r="A76" s="109"/>
      <c r="B76" s="33"/>
      <c r="C76" s="21">
        <f t="shared" ref="C76:C139" si="11">B76*$C$3</f>
        <v>0</v>
      </c>
      <c r="D76" s="17">
        <f t="shared" si="7"/>
        <v>0</v>
      </c>
      <c r="E76" s="21">
        <f t="shared" si="8"/>
        <v>0</v>
      </c>
      <c r="F76" s="49" t="b">
        <f t="shared" ref="F76:F139" si="12">IF(AND(10&lt;E76,E76&lt;100),10,IF(AND(1&lt;E76,E76&lt;10),1,IF(AND(0.1&lt;E76,E76&lt;1),0.1,IF(AND(0.01&lt;E76,E76&lt;0.1),0.01,IF(AND(0.001&lt;E76,E76&lt;0.01),0.001)))))</f>
        <v>0</v>
      </c>
      <c r="G76" s="33" t="e">
        <f t="shared" ref="G76:G107" si="13">MROUND(D76,F76)</f>
        <v>#VALUE!</v>
      </c>
      <c r="H76" s="40">
        <v>20</v>
      </c>
      <c r="I76" s="21">
        <f t="shared" ref="I76:I139" si="14">$F$4</f>
        <v>40</v>
      </c>
      <c r="J76" s="17" t="e">
        <f t="shared" si="9"/>
        <v>#VALUE!</v>
      </c>
    </row>
    <row r="77" spans="1:10">
      <c r="A77" s="109"/>
      <c r="B77" s="33"/>
      <c r="C77" s="21">
        <f t="shared" si="11"/>
        <v>0</v>
      </c>
      <c r="D77" s="17">
        <f t="shared" si="7"/>
        <v>0</v>
      </c>
      <c r="E77" s="21">
        <f t="shared" si="8"/>
        <v>0</v>
      </c>
      <c r="F77" s="49" t="b">
        <f t="shared" si="12"/>
        <v>0</v>
      </c>
      <c r="G77" s="33" t="e">
        <f t="shared" si="13"/>
        <v>#VALUE!</v>
      </c>
      <c r="H77" s="40">
        <v>20</v>
      </c>
      <c r="I77" s="21">
        <f t="shared" si="14"/>
        <v>40</v>
      </c>
      <c r="J77" s="17" t="e">
        <f t="shared" si="9"/>
        <v>#VALUE!</v>
      </c>
    </row>
    <row r="78" spans="1:10">
      <c r="A78" s="109"/>
      <c r="B78" s="33"/>
      <c r="C78" s="21">
        <f t="shared" si="11"/>
        <v>0</v>
      </c>
      <c r="D78" s="17">
        <f t="shared" si="7"/>
        <v>0</v>
      </c>
      <c r="E78" s="21">
        <f t="shared" si="8"/>
        <v>0</v>
      </c>
      <c r="F78" s="49" t="b">
        <f t="shared" si="12"/>
        <v>0</v>
      </c>
      <c r="G78" s="33" t="e">
        <f t="shared" si="13"/>
        <v>#VALUE!</v>
      </c>
      <c r="H78" s="40">
        <v>20</v>
      </c>
      <c r="I78" s="21">
        <f t="shared" si="14"/>
        <v>40</v>
      </c>
      <c r="J78" s="17" t="e">
        <f t="shared" si="9"/>
        <v>#VALUE!</v>
      </c>
    </row>
    <row r="79" spans="1:10">
      <c r="A79" s="109"/>
      <c r="B79" s="33"/>
      <c r="C79" s="21">
        <f t="shared" si="11"/>
        <v>0</v>
      </c>
      <c r="D79" s="17">
        <f t="shared" si="7"/>
        <v>0</v>
      </c>
      <c r="E79" s="21">
        <f t="shared" si="8"/>
        <v>0</v>
      </c>
      <c r="F79" s="49" t="b">
        <f t="shared" si="12"/>
        <v>0</v>
      </c>
      <c r="G79" s="33" t="e">
        <f t="shared" si="13"/>
        <v>#VALUE!</v>
      </c>
      <c r="H79" s="40">
        <v>20</v>
      </c>
      <c r="I79" s="21">
        <f t="shared" si="14"/>
        <v>40</v>
      </c>
      <c r="J79" s="17" t="e">
        <f t="shared" si="9"/>
        <v>#VALUE!</v>
      </c>
    </row>
    <row r="80" spans="1:10">
      <c r="A80" s="109"/>
      <c r="B80" s="33"/>
      <c r="C80" s="21">
        <f t="shared" si="11"/>
        <v>0</v>
      </c>
      <c r="D80" s="17">
        <f t="shared" si="7"/>
        <v>0</v>
      </c>
      <c r="E80" s="21">
        <f t="shared" si="8"/>
        <v>0</v>
      </c>
      <c r="F80" s="49" t="b">
        <f t="shared" si="12"/>
        <v>0</v>
      </c>
      <c r="G80" s="33" t="e">
        <f t="shared" si="13"/>
        <v>#VALUE!</v>
      </c>
      <c r="H80" s="40">
        <v>20</v>
      </c>
      <c r="I80" s="21">
        <f t="shared" si="14"/>
        <v>40</v>
      </c>
      <c r="J80" s="17" t="e">
        <f t="shared" si="9"/>
        <v>#VALUE!</v>
      </c>
    </row>
    <row r="81" spans="1:10">
      <c r="A81" s="109"/>
      <c r="B81" s="33"/>
      <c r="C81" s="21">
        <f t="shared" si="11"/>
        <v>0</v>
      </c>
      <c r="D81" s="17">
        <f t="shared" si="7"/>
        <v>0</v>
      </c>
      <c r="E81" s="21">
        <f t="shared" si="8"/>
        <v>0</v>
      </c>
      <c r="F81" s="49" t="b">
        <f t="shared" si="12"/>
        <v>0</v>
      </c>
      <c r="G81" s="33" t="e">
        <f t="shared" si="13"/>
        <v>#VALUE!</v>
      </c>
      <c r="H81" s="40">
        <v>20</v>
      </c>
      <c r="I81" s="21">
        <f t="shared" si="14"/>
        <v>40</v>
      </c>
      <c r="J81" s="17" t="e">
        <f t="shared" si="9"/>
        <v>#VALUE!</v>
      </c>
    </row>
    <row r="82" spans="1:10">
      <c r="A82" s="109"/>
      <c r="B82" s="33"/>
      <c r="C82" s="21">
        <f t="shared" si="11"/>
        <v>0</v>
      </c>
      <c r="D82" s="17">
        <f t="shared" si="7"/>
        <v>0</v>
      </c>
      <c r="E82" s="21">
        <f t="shared" si="8"/>
        <v>0</v>
      </c>
      <c r="F82" s="49" t="b">
        <f t="shared" si="12"/>
        <v>0</v>
      </c>
      <c r="G82" s="33" t="e">
        <f t="shared" si="13"/>
        <v>#VALUE!</v>
      </c>
      <c r="H82" s="40">
        <v>20</v>
      </c>
      <c r="I82" s="21">
        <f t="shared" si="14"/>
        <v>40</v>
      </c>
      <c r="J82" s="17" t="e">
        <f t="shared" si="9"/>
        <v>#VALUE!</v>
      </c>
    </row>
    <row r="83" spans="1:10">
      <c r="A83" s="109"/>
      <c r="B83" s="33"/>
      <c r="C83" s="21">
        <f t="shared" si="11"/>
        <v>0</v>
      </c>
      <c r="D83" s="17">
        <f t="shared" si="7"/>
        <v>0</v>
      </c>
      <c r="E83" s="21">
        <f t="shared" si="8"/>
        <v>0</v>
      </c>
      <c r="F83" s="49" t="b">
        <f t="shared" si="12"/>
        <v>0</v>
      </c>
      <c r="G83" s="33" t="e">
        <f t="shared" si="13"/>
        <v>#VALUE!</v>
      </c>
      <c r="H83" s="40">
        <v>20</v>
      </c>
      <c r="I83" s="21">
        <f t="shared" si="14"/>
        <v>40</v>
      </c>
      <c r="J83" s="17" t="e">
        <f t="shared" si="9"/>
        <v>#VALUE!</v>
      </c>
    </row>
    <row r="84" spans="1:10">
      <c r="A84" s="109"/>
      <c r="B84" s="33"/>
      <c r="C84" s="21">
        <f t="shared" si="11"/>
        <v>0</v>
      </c>
      <c r="D84" s="17">
        <f t="shared" si="7"/>
        <v>0</v>
      </c>
      <c r="E84" s="21">
        <f t="shared" si="8"/>
        <v>0</v>
      </c>
      <c r="F84" s="49" t="b">
        <f t="shared" si="12"/>
        <v>0</v>
      </c>
      <c r="G84" s="33" t="e">
        <f t="shared" si="13"/>
        <v>#VALUE!</v>
      </c>
      <c r="H84" s="40">
        <v>20</v>
      </c>
      <c r="I84" s="21">
        <f t="shared" si="14"/>
        <v>40</v>
      </c>
      <c r="J84" s="17" t="e">
        <f t="shared" si="9"/>
        <v>#VALUE!</v>
      </c>
    </row>
    <row r="85" spans="1:10">
      <c r="A85" s="109"/>
      <c r="B85" s="33"/>
      <c r="C85" s="21">
        <f t="shared" si="11"/>
        <v>0</v>
      </c>
      <c r="D85" s="17">
        <f t="shared" si="7"/>
        <v>0</v>
      </c>
      <c r="E85" s="21">
        <f t="shared" si="8"/>
        <v>0</v>
      </c>
      <c r="F85" s="49" t="b">
        <f t="shared" si="12"/>
        <v>0</v>
      </c>
      <c r="G85" s="33" t="e">
        <f t="shared" si="13"/>
        <v>#VALUE!</v>
      </c>
      <c r="H85" s="40">
        <v>20</v>
      </c>
      <c r="I85" s="21">
        <f t="shared" si="14"/>
        <v>40</v>
      </c>
      <c r="J85" s="17" t="e">
        <f t="shared" si="9"/>
        <v>#VALUE!</v>
      </c>
    </row>
    <row r="86" spans="1:10">
      <c r="A86" s="109"/>
      <c r="B86" s="33"/>
      <c r="C86" s="21">
        <f t="shared" si="11"/>
        <v>0</v>
      </c>
      <c r="D86" s="17">
        <f t="shared" si="7"/>
        <v>0</v>
      </c>
      <c r="E86" s="21">
        <f t="shared" si="8"/>
        <v>0</v>
      </c>
      <c r="F86" s="49" t="b">
        <f t="shared" si="12"/>
        <v>0</v>
      </c>
      <c r="G86" s="33" t="e">
        <f t="shared" si="13"/>
        <v>#VALUE!</v>
      </c>
      <c r="H86" s="40">
        <v>20</v>
      </c>
      <c r="I86" s="21">
        <f t="shared" si="14"/>
        <v>40</v>
      </c>
      <c r="J86" s="17" t="e">
        <f t="shared" si="9"/>
        <v>#VALUE!</v>
      </c>
    </row>
    <row r="87" spans="1:10">
      <c r="A87" s="109"/>
      <c r="B87" s="33"/>
      <c r="C87" s="21">
        <f t="shared" si="11"/>
        <v>0</v>
      </c>
      <c r="D87" s="17">
        <f t="shared" si="7"/>
        <v>0</v>
      </c>
      <c r="E87" s="21">
        <f t="shared" si="8"/>
        <v>0</v>
      </c>
      <c r="F87" s="49" t="b">
        <f t="shared" si="12"/>
        <v>0</v>
      </c>
      <c r="G87" s="33" t="e">
        <f t="shared" si="13"/>
        <v>#VALUE!</v>
      </c>
      <c r="H87" s="40">
        <v>20</v>
      </c>
      <c r="I87" s="21">
        <f t="shared" si="14"/>
        <v>40</v>
      </c>
      <c r="J87" s="17" t="e">
        <f t="shared" si="9"/>
        <v>#VALUE!</v>
      </c>
    </row>
    <row r="88" spans="1:10">
      <c r="A88" s="109"/>
      <c r="B88" s="33"/>
      <c r="C88" s="21">
        <f t="shared" si="11"/>
        <v>0</v>
      </c>
      <c r="D88" s="17">
        <f t="shared" si="7"/>
        <v>0</v>
      </c>
      <c r="E88" s="21">
        <f t="shared" si="8"/>
        <v>0</v>
      </c>
      <c r="F88" s="49" t="b">
        <f t="shared" si="12"/>
        <v>0</v>
      </c>
      <c r="G88" s="33" t="e">
        <f t="shared" si="13"/>
        <v>#VALUE!</v>
      </c>
      <c r="H88" s="40">
        <v>20</v>
      </c>
      <c r="I88" s="21">
        <f t="shared" si="14"/>
        <v>40</v>
      </c>
      <c r="J88" s="17" t="e">
        <f t="shared" si="9"/>
        <v>#VALUE!</v>
      </c>
    </row>
    <row r="89" spans="1:10">
      <c r="A89" s="109"/>
      <c r="B89" s="33"/>
      <c r="C89" s="21">
        <f t="shared" si="11"/>
        <v>0</v>
      </c>
      <c r="D89" s="17">
        <f t="shared" si="7"/>
        <v>0</v>
      </c>
      <c r="E89" s="21">
        <f t="shared" si="8"/>
        <v>0</v>
      </c>
      <c r="F89" s="49" t="b">
        <f t="shared" si="12"/>
        <v>0</v>
      </c>
      <c r="G89" s="33" t="e">
        <f t="shared" si="13"/>
        <v>#VALUE!</v>
      </c>
      <c r="H89" s="40">
        <v>20</v>
      </c>
      <c r="I89" s="21">
        <f t="shared" si="14"/>
        <v>40</v>
      </c>
      <c r="J89" s="17" t="e">
        <f t="shared" si="9"/>
        <v>#VALUE!</v>
      </c>
    </row>
    <row r="90" spans="1:10">
      <c r="A90" s="109"/>
      <c r="B90" s="33"/>
      <c r="C90" s="21">
        <f t="shared" si="11"/>
        <v>0</v>
      </c>
      <c r="D90" s="17">
        <f t="shared" si="7"/>
        <v>0</v>
      </c>
      <c r="E90" s="21">
        <f t="shared" si="8"/>
        <v>0</v>
      </c>
      <c r="F90" s="49" t="b">
        <f t="shared" si="12"/>
        <v>0</v>
      </c>
      <c r="G90" s="33" t="e">
        <f t="shared" si="13"/>
        <v>#VALUE!</v>
      </c>
      <c r="H90" s="40">
        <v>20</v>
      </c>
      <c r="I90" s="21">
        <f t="shared" si="14"/>
        <v>40</v>
      </c>
      <c r="J90" s="17" t="e">
        <f t="shared" si="9"/>
        <v>#VALUE!</v>
      </c>
    </row>
    <row r="91" spans="1:10">
      <c r="A91" s="109"/>
      <c r="B91" s="33"/>
      <c r="C91" s="21">
        <f t="shared" si="11"/>
        <v>0</v>
      </c>
      <c r="D91" s="17">
        <f t="shared" si="7"/>
        <v>0</v>
      </c>
      <c r="E91" s="21">
        <f t="shared" si="8"/>
        <v>0</v>
      </c>
      <c r="F91" s="49" t="b">
        <f t="shared" si="12"/>
        <v>0</v>
      </c>
      <c r="G91" s="33" t="e">
        <f t="shared" si="13"/>
        <v>#VALUE!</v>
      </c>
      <c r="H91" s="40">
        <v>20</v>
      </c>
      <c r="I91" s="21">
        <f t="shared" si="14"/>
        <v>40</v>
      </c>
      <c r="J91" s="17" t="e">
        <f t="shared" si="9"/>
        <v>#VALUE!</v>
      </c>
    </row>
    <row r="92" spans="1:10">
      <c r="A92" s="109"/>
      <c r="B92" s="33"/>
      <c r="C92" s="21">
        <f t="shared" si="11"/>
        <v>0</v>
      </c>
      <c r="D92" s="17">
        <f t="shared" si="7"/>
        <v>0</v>
      </c>
      <c r="E92" s="21">
        <f t="shared" si="8"/>
        <v>0</v>
      </c>
      <c r="F92" s="49" t="b">
        <f t="shared" si="12"/>
        <v>0</v>
      </c>
      <c r="G92" s="33" t="e">
        <f t="shared" si="13"/>
        <v>#VALUE!</v>
      </c>
      <c r="H92" s="40">
        <v>20</v>
      </c>
      <c r="I92" s="21">
        <f t="shared" si="14"/>
        <v>40</v>
      </c>
      <c r="J92" s="17" t="e">
        <f t="shared" si="9"/>
        <v>#VALUE!</v>
      </c>
    </row>
    <row r="93" spans="1:10">
      <c r="A93" s="109"/>
      <c r="B93" s="33"/>
      <c r="C93" s="21">
        <f t="shared" si="11"/>
        <v>0</v>
      </c>
      <c r="D93" s="17">
        <f t="shared" si="7"/>
        <v>0</v>
      </c>
      <c r="E93" s="21">
        <f t="shared" si="8"/>
        <v>0</v>
      </c>
      <c r="F93" s="49" t="b">
        <f t="shared" si="12"/>
        <v>0</v>
      </c>
      <c r="G93" s="33" t="e">
        <f t="shared" si="13"/>
        <v>#VALUE!</v>
      </c>
      <c r="H93" s="40">
        <v>20</v>
      </c>
      <c r="I93" s="21">
        <f t="shared" si="14"/>
        <v>40</v>
      </c>
      <c r="J93" s="17" t="e">
        <f t="shared" si="9"/>
        <v>#VALUE!</v>
      </c>
    </row>
    <row r="94" spans="1:10">
      <c r="A94" s="109"/>
      <c r="B94" s="33"/>
      <c r="C94" s="21">
        <f t="shared" si="11"/>
        <v>0</v>
      </c>
      <c r="D94" s="17">
        <f t="shared" si="7"/>
        <v>0</v>
      </c>
      <c r="E94" s="21">
        <f t="shared" si="8"/>
        <v>0</v>
      </c>
      <c r="F94" s="49" t="b">
        <f t="shared" si="12"/>
        <v>0</v>
      </c>
      <c r="G94" s="33" t="e">
        <f t="shared" si="13"/>
        <v>#VALUE!</v>
      </c>
      <c r="H94" s="40">
        <v>20</v>
      </c>
      <c r="I94" s="21">
        <f t="shared" si="14"/>
        <v>40</v>
      </c>
      <c r="J94" s="17" t="e">
        <f t="shared" si="9"/>
        <v>#VALUE!</v>
      </c>
    </row>
    <row r="95" spans="1:10">
      <c r="A95" s="109"/>
      <c r="B95" s="33"/>
      <c r="C95" s="21">
        <f t="shared" si="11"/>
        <v>0</v>
      </c>
      <c r="D95" s="17">
        <f t="shared" si="7"/>
        <v>0</v>
      </c>
      <c r="E95" s="21">
        <f t="shared" si="8"/>
        <v>0</v>
      </c>
      <c r="F95" s="49" t="b">
        <f t="shared" si="12"/>
        <v>0</v>
      </c>
      <c r="G95" s="33" t="e">
        <f t="shared" si="13"/>
        <v>#VALUE!</v>
      </c>
      <c r="H95" s="40">
        <v>20</v>
      </c>
      <c r="I95" s="21">
        <f t="shared" si="14"/>
        <v>40</v>
      </c>
      <c r="J95" s="17" t="e">
        <f t="shared" si="9"/>
        <v>#VALUE!</v>
      </c>
    </row>
    <row r="96" spans="1:10">
      <c r="A96" s="109"/>
      <c r="B96" s="33"/>
      <c r="C96" s="21">
        <f t="shared" si="11"/>
        <v>0</v>
      </c>
      <c r="D96" s="17">
        <f t="shared" si="7"/>
        <v>0</v>
      </c>
      <c r="E96" s="21">
        <f t="shared" si="8"/>
        <v>0</v>
      </c>
      <c r="F96" s="49" t="b">
        <f t="shared" si="12"/>
        <v>0</v>
      </c>
      <c r="G96" s="33" t="e">
        <f t="shared" si="13"/>
        <v>#VALUE!</v>
      </c>
      <c r="H96" s="40">
        <v>20</v>
      </c>
      <c r="I96" s="21">
        <f t="shared" si="14"/>
        <v>40</v>
      </c>
      <c r="J96" s="17" t="e">
        <f t="shared" si="9"/>
        <v>#VALUE!</v>
      </c>
    </row>
    <row r="97" spans="1:10">
      <c r="A97" s="109"/>
      <c r="B97" s="33"/>
      <c r="C97" s="21">
        <f t="shared" si="11"/>
        <v>0</v>
      </c>
      <c r="D97" s="17">
        <f t="shared" si="7"/>
        <v>0</v>
      </c>
      <c r="E97" s="21">
        <f t="shared" si="8"/>
        <v>0</v>
      </c>
      <c r="F97" s="49" t="b">
        <f t="shared" si="12"/>
        <v>0</v>
      </c>
      <c r="G97" s="33" t="e">
        <f t="shared" si="13"/>
        <v>#VALUE!</v>
      </c>
      <c r="H97" s="40">
        <v>20</v>
      </c>
      <c r="I97" s="21">
        <f t="shared" si="14"/>
        <v>40</v>
      </c>
      <c r="J97" s="17" t="e">
        <f t="shared" si="9"/>
        <v>#VALUE!</v>
      </c>
    </row>
    <row r="98" spans="1:10">
      <c r="A98" s="109"/>
      <c r="B98" s="33"/>
      <c r="C98" s="21">
        <f t="shared" si="11"/>
        <v>0</v>
      </c>
      <c r="D98" s="17">
        <f t="shared" si="7"/>
        <v>0</v>
      </c>
      <c r="E98" s="21">
        <f t="shared" si="8"/>
        <v>0</v>
      </c>
      <c r="F98" s="49" t="b">
        <f t="shared" si="12"/>
        <v>0</v>
      </c>
      <c r="G98" s="33" t="e">
        <f t="shared" si="13"/>
        <v>#VALUE!</v>
      </c>
      <c r="H98" s="40">
        <v>20</v>
      </c>
      <c r="I98" s="21">
        <f t="shared" si="14"/>
        <v>40</v>
      </c>
      <c r="J98" s="17" t="e">
        <f t="shared" si="9"/>
        <v>#VALUE!</v>
      </c>
    </row>
    <row r="99" spans="1:10">
      <c r="A99" s="109"/>
      <c r="B99" s="33"/>
      <c r="C99" s="21">
        <f t="shared" si="11"/>
        <v>0</v>
      </c>
      <c r="D99" s="17">
        <f t="shared" si="7"/>
        <v>0</v>
      </c>
      <c r="E99" s="21">
        <f t="shared" si="8"/>
        <v>0</v>
      </c>
      <c r="F99" s="49" t="b">
        <f t="shared" si="12"/>
        <v>0</v>
      </c>
      <c r="G99" s="33" t="e">
        <f t="shared" si="13"/>
        <v>#VALUE!</v>
      </c>
      <c r="H99" s="40">
        <v>20</v>
      </c>
      <c r="I99" s="21">
        <f t="shared" si="14"/>
        <v>40</v>
      </c>
      <c r="J99" s="17" t="e">
        <f t="shared" si="9"/>
        <v>#VALUE!</v>
      </c>
    </row>
    <row r="100" spans="1:10">
      <c r="A100" s="109"/>
      <c r="B100" s="33"/>
      <c r="C100" s="21">
        <f t="shared" si="11"/>
        <v>0</v>
      </c>
      <c r="D100" s="17">
        <f t="shared" si="7"/>
        <v>0</v>
      </c>
      <c r="E100" s="21">
        <f t="shared" si="8"/>
        <v>0</v>
      </c>
      <c r="F100" s="49" t="b">
        <f t="shared" si="12"/>
        <v>0</v>
      </c>
      <c r="G100" s="33" t="e">
        <f t="shared" si="13"/>
        <v>#VALUE!</v>
      </c>
      <c r="H100" s="40">
        <v>20</v>
      </c>
      <c r="I100" s="21">
        <f t="shared" si="14"/>
        <v>40</v>
      </c>
      <c r="J100" s="17" t="e">
        <f t="shared" si="9"/>
        <v>#VALUE!</v>
      </c>
    </row>
    <row r="101" spans="1:10">
      <c r="A101" s="109"/>
      <c r="B101" s="33"/>
      <c r="C101" s="21">
        <f t="shared" si="11"/>
        <v>0</v>
      </c>
      <c r="D101" s="17">
        <f t="shared" ref="D101:D150" si="15">B101-2*C101</f>
        <v>0</v>
      </c>
      <c r="E101" s="21">
        <f t="shared" ref="E101:E150" si="16">C101/2</f>
        <v>0</v>
      </c>
      <c r="F101" s="49" t="b">
        <f t="shared" si="12"/>
        <v>0</v>
      </c>
      <c r="G101" s="33" t="e">
        <f t="shared" si="13"/>
        <v>#VALUE!</v>
      </c>
      <c r="H101" s="40">
        <v>20</v>
      </c>
      <c r="I101" s="21">
        <f t="shared" si="14"/>
        <v>40</v>
      </c>
      <c r="J101" s="17" t="e">
        <f t="shared" ref="J101:J150" si="17">IF(G101&gt;$F$4,"Overschrijding","Geen overschrijding")</f>
        <v>#VALUE!</v>
      </c>
    </row>
    <row r="102" spans="1:10">
      <c r="A102" s="109"/>
      <c r="B102" s="33"/>
      <c r="C102" s="21">
        <f t="shared" si="11"/>
        <v>0</v>
      </c>
      <c r="D102" s="17">
        <f t="shared" si="15"/>
        <v>0</v>
      </c>
      <c r="E102" s="21">
        <f t="shared" si="16"/>
        <v>0</v>
      </c>
      <c r="F102" s="49" t="b">
        <f t="shared" si="12"/>
        <v>0</v>
      </c>
      <c r="G102" s="33" t="e">
        <f t="shared" si="13"/>
        <v>#VALUE!</v>
      </c>
      <c r="H102" s="40">
        <v>20</v>
      </c>
      <c r="I102" s="21">
        <f t="shared" si="14"/>
        <v>40</v>
      </c>
      <c r="J102" s="17" t="e">
        <f t="shared" si="17"/>
        <v>#VALUE!</v>
      </c>
    </row>
    <row r="103" spans="1:10">
      <c r="A103" s="109"/>
      <c r="B103" s="33"/>
      <c r="C103" s="21">
        <f t="shared" si="11"/>
        <v>0</v>
      </c>
      <c r="D103" s="17">
        <f t="shared" si="15"/>
        <v>0</v>
      </c>
      <c r="E103" s="21">
        <f t="shared" si="16"/>
        <v>0</v>
      </c>
      <c r="F103" s="49" t="b">
        <f t="shared" si="12"/>
        <v>0</v>
      </c>
      <c r="G103" s="33" t="e">
        <f t="shared" si="13"/>
        <v>#VALUE!</v>
      </c>
      <c r="H103" s="40">
        <v>20</v>
      </c>
      <c r="I103" s="21">
        <f t="shared" si="14"/>
        <v>40</v>
      </c>
      <c r="J103" s="17" t="e">
        <f t="shared" si="17"/>
        <v>#VALUE!</v>
      </c>
    </row>
    <row r="104" spans="1:10">
      <c r="A104" s="109"/>
      <c r="B104" s="33"/>
      <c r="C104" s="21">
        <f t="shared" si="11"/>
        <v>0</v>
      </c>
      <c r="D104" s="17">
        <f t="shared" si="15"/>
        <v>0</v>
      </c>
      <c r="E104" s="21">
        <f t="shared" si="16"/>
        <v>0</v>
      </c>
      <c r="F104" s="49" t="b">
        <f t="shared" si="12"/>
        <v>0</v>
      </c>
      <c r="G104" s="33" t="e">
        <f t="shared" si="13"/>
        <v>#VALUE!</v>
      </c>
      <c r="H104" s="40">
        <v>20</v>
      </c>
      <c r="I104" s="21">
        <f t="shared" si="14"/>
        <v>40</v>
      </c>
      <c r="J104" s="17" t="e">
        <f t="shared" si="17"/>
        <v>#VALUE!</v>
      </c>
    </row>
    <row r="105" spans="1:10">
      <c r="A105" s="109"/>
      <c r="B105" s="33"/>
      <c r="C105" s="21">
        <f t="shared" si="11"/>
        <v>0</v>
      </c>
      <c r="D105" s="17">
        <f t="shared" si="15"/>
        <v>0</v>
      </c>
      <c r="E105" s="21">
        <f t="shared" si="16"/>
        <v>0</v>
      </c>
      <c r="F105" s="49" t="b">
        <f t="shared" si="12"/>
        <v>0</v>
      </c>
      <c r="G105" s="33" t="e">
        <f t="shared" si="13"/>
        <v>#VALUE!</v>
      </c>
      <c r="H105" s="40">
        <v>20</v>
      </c>
      <c r="I105" s="21">
        <f t="shared" si="14"/>
        <v>40</v>
      </c>
      <c r="J105" s="17" t="e">
        <f t="shared" si="17"/>
        <v>#VALUE!</v>
      </c>
    </row>
    <row r="106" spans="1:10">
      <c r="A106" s="109"/>
      <c r="B106" s="33"/>
      <c r="C106" s="21">
        <f t="shared" si="11"/>
        <v>0</v>
      </c>
      <c r="D106" s="17">
        <f t="shared" si="15"/>
        <v>0</v>
      </c>
      <c r="E106" s="21">
        <f t="shared" si="16"/>
        <v>0</v>
      </c>
      <c r="F106" s="49" t="b">
        <f t="shared" si="12"/>
        <v>0</v>
      </c>
      <c r="G106" s="33" t="e">
        <f t="shared" si="13"/>
        <v>#VALUE!</v>
      </c>
      <c r="H106" s="40">
        <v>20</v>
      </c>
      <c r="I106" s="21">
        <f t="shared" si="14"/>
        <v>40</v>
      </c>
      <c r="J106" s="17" t="e">
        <f t="shared" si="17"/>
        <v>#VALUE!</v>
      </c>
    </row>
    <row r="107" spans="1:10">
      <c r="A107" s="109"/>
      <c r="B107" s="33"/>
      <c r="C107" s="21">
        <f t="shared" si="11"/>
        <v>0</v>
      </c>
      <c r="D107" s="17">
        <f t="shared" si="15"/>
        <v>0</v>
      </c>
      <c r="E107" s="21">
        <f t="shared" si="16"/>
        <v>0</v>
      </c>
      <c r="F107" s="49" t="b">
        <f t="shared" si="12"/>
        <v>0</v>
      </c>
      <c r="G107" s="33" t="e">
        <f t="shared" si="13"/>
        <v>#VALUE!</v>
      </c>
      <c r="H107" s="40">
        <v>20</v>
      </c>
      <c r="I107" s="21">
        <f t="shared" si="14"/>
        <v>40</v>
      </c>
      <c r="J107" s="17" t="e">
        <f t="shared" si="17"/>
        <v>#VALUE!</v>
      </c>
    </row>
    <row r="108" spans="1:10">
      <c r="A108" s="109"/>
      <c r="B108" s="33"/>
      <c r="C108" s="21">
        <f t="shared" si="11"/>
        <v>0</v>
      </c>
      <c r="D108" s="17">
        <f t="shared" si="15"/>
        <v>0</v>
      </c>
      <c r="E108" s="21">
        <f t="shared" si="16"/>
        <v>0</v>
      </c>
      <c r="F108" s="49" t="b">
        <f t="shared" si="12"/>
        <v>0</v>
      </c>
      <c r="G108" s="33" t="e">
        <f t="shared" ref="G108:G139" si="18">MROUND(D108,F108)</f>
        <v>#VALUE!</v>
      </c>
      <c r="H108" s="40">
        <v>20</v>
      </c>
      <c r="I108" s="21">
        <f t="shared" si="14"/>
        <v>40</v>
      </c>
      <c r="J108" s="17" t="e">
        <f t="shared" si="17"/>
        <v>#VALUE!</v>
      </c>
    </row>
    <row r="109" spans="1:10">
      <c r="A109" s="109"/>
      <c r="B109" s="33"/>
      <c r="C109" s="21">
        <f t="shared" si="11"/>
        <v>0</v>
      </c>
      <c r="D109" s="17">
        <f t="shared" si="15"/>
        <v>0</v>
      </c>
      <c r="E109" s="21">
        <f t="shared" si="16"/>
        <v>0</v>
      </c>
      <c r="F109" s="49" t="b">
        <f t="shared" si="12"/>
        <v>0</v>
      </c>
      <c r="G109" s="33" t="e">
        <f t="shared" si="18"/>
        <v>#VALUE!</v>
      </c>
      <c r="H109" s="40">
        <v>20</v>
      </c>
      <c r="I109" s="21">
        <f t="shared" si="14"/>
        <v>40</v>
      </c>
      <c r="J109" s="17" t="e">
        <f t="shared" si="17"/>
        <v>#VALUE!</v>
      </c>
    </row>
    <row r="110" spans="1:10">
      <c r="A110" s="109"/>
      <c r="B110" s="33"/>
      <c r="C110" s="21">
        <f t="shared" si="11"/>
        <v>0</v>
      </c>
      <c r="D110" s="17">
        <f t="shared" si="15"/>
        <v>0</v>
      </c>
      <c r="E110" s="21">
        <f t="shared" si="16"/>
        <v>0</v>
      </c>
      <c r="F110" s="49" t="b">
        <f t="shared" si="12"/>
        <v>0</v>
      </c>
      <c r="G110" s="33" t="e">
        <f t="shared" si="18"/>
        <v>#VALUE!</v>
      </c>
      <c r="H110" s="40">
        <v>20</v>
      </c>
      <c r="I110" s="21">
        <f t="shared" si="14"/>
        <v>40</v>
      </c>
      <c r="J110" s="17" t="e">
        <f t="shared" si="17"/>
        <v>#VALUE!</v>
      </c>
    </row>
    <row r="111" spans="1:10">
      <c r="A111" s="109"/>
      <c r="B111" s="33"/>
      <c r="C111" s="21">
        <f t="shared" si="11"/>
        <v>0</v>
      </c>
      <c r="D111" s="17">
        <f t="shared" si="15"/>
        <v>0</v>
      </c>
      <c r="E111" s="21">
        <f t="shared" si="16"/>
        <v>0</v>
      </c>
      <c r="F111" s="49" t="b">
        <f t="shared" si="12"/>
        <v>0</v>
      </c>
      <c r="G111" s="33" t="e">
        <f t="shared" si="18"/>
        <v>#VALUE!</v>
      </c>
      <c r="H111" s="40">
        <v>20</v>
      </c>
      <c r="I111" s="21">
        <f t="shared" si="14"/>
        <v>40</v>
      </c>
      <c r="J111" s="17" t="e">
        <f t="shared" si="17"/>
        <v>#VALUE!</v>
      </c>
    </row>
    <row r="112" spans="1:10">
      <c r="A112" s="109"/>
      <c r="B112" s="33"/>
      <c r="C112" s="21">
        <f t="shared" si="11"/>
        <v>0</v>
      </c>
      <c r="D112" s="17">
        <f t="shared" si="15"/>
        <v>0</v>
      </c>
      <c r="E112" s="21">
        <f t="shared" si="16"/>
        <v>0</v>
      </c>
      <c r="F112" s="49" t="b">
        <f t="shared" si="12"/>
        <v>0</v>
      </c>
      <c r="G112" s="33" t="e">
        <f t="shared" si="18"/>
        <v>#VALUE!</v>
      </c>
      <c r="H112" s="40">
        <v>20</v>
      </c>
      <c r="I112" s="21">
        <f t="shared" si="14"/>
        <v>40</v>
      </c>
      <c r="J112" s="17" t="e">
        <f t="shared" si="17"/>
        <v>#VALUE!</v>
      </c>
    </row>
    <row r="113" spans="1:10">
      <c r="A113" s="109"/>
      <c r="B113" s="33"/>
      <c r="C113" s="21">
        <f t="shared" si="11"/>
        <v>0</v>
      </c>
      <c r="D113" s="17">
        <f t="shared" si="15"/>
        <v>0</v>
      </c>
      <c r="E113" s="21">
        <f t="shared" si="16"/>
        <v>0</v>
      </c>
      <c r="F113" s="49" t="b">
        <f t="shared" si="12"/>
        <v>0</v>
      </c>
      <c r="G113" s="33" t="e">
        <f t="shared" si="18"/>
        <v>#VALUE!</v>
      </c>
      <c r="H113" s="40">
        <v>20</v>
      </c>
      <c r="I113" s="21">
        <f t="shared" si="14"/>
        <v>40</v>
      </c>
      <c r="J113" s="17" t="e">
        <f t="shared" si="17"/>
        <v>#VALUE!</v>
      </c>
    </row>
    <row r="114" spans="1:10">
      <c r="A114" s="109"/>
      <c r="B114" s="33"/>
      <c r="C114" s="21">
        <f t="shared" si="11"/>
        <v>0</v>
      </c>
      <c r="D114" s="17">
        <f t="shared" si="15"/>
        <v>0</v>
      </c>
      <c r="E114" s="21">
        <f t="shared" si="16"/>
        <v>0</v>
      </c>
      <c r="F114" s="49" t="b">
        <f t="shared" si="12"/>
        <v>0</v>
      </c>
      <c r="G114" s="33" t="e">
        <f t="shared" si="18"/>
        <v>#VALUE!</v>
      </c>
      <c r="H114" s="40">
        <v>20</v>
      </c>
      <c r="I114" s="21">
        <f t="shared" si="14"/>
        <v>40</v>
      </c>
      <c r="J114" s="17" t="e">
        <f t="shared" si="17"/>
        <v>#VALUE!</v>
      </c>
    </row>
    <row r="115" spans="1:10">
      <c r="A115" s="109"/>
      <c r="B115" s="33"/>
      <c r="C115" s="21">
        <f t="shared" si="11"/>
        <v>0</v>
      </c>
      <c r="D115" s="17">
        <f t="shared" si="15"/>
        <v>0</v>
      </c>
      <c r="E115" s="21">
        <f t="shared" si="16"/>
        <v>0</v>
      </c>
      <c r="F115" s="49" t="b">
        <f t="shared" si="12"/>
        <v>0</v>
      </c>
      <c r="G115" s="33" t="e">
        <f t="shared" si="18"/>
        <v>#VALUE!</v>
      </c>
      <c r="H115" s="40">
        <v>20</v>
      </c>
      <c r="I115" s="21">
        <f t="shared" si="14"/>
        <v>40</v>
      </c>
      <c r="J115" s="17" t="e">
        <f t="shared" si="17"/>
        <v>#VALUE!</v>
      </c>
    </row>
    <row r="116" spans="1:10">
      <c r="A116" s="109"/>
      <c r="B116" s="33"/>
      <c r="C116" s="21">
        <f t="shared" si="11"/>
        <v>0</v>
      </c>
      <c r="D116" s="17">
        <f t="shared" si="15"/>
        <v>0</v>
      </c>
      <c r="E116" s="21">
        <f t="shared" si="16"/>
        <v>0</v>
      </c>
      <c r="F116" s="49" t="b">
        <f t="shared" si="12"/>
        <v>0</v>
      </c>
      <c r="G116" s="33" t="e">
        <f t="shared" si="18"/>
        <v>#VALUE!</v>
      </c>
      <c r="H116" s="40">
        <v>20</v>
      </c>
      <c r="I116" s="21">
        <f t="shared" si="14"/>
        <v>40</v>
      </c>
      <c r="J116" s="17" t="e">
        <f t="shared" si="17"/>
        <v>#VALUE!</v>
      </c>
    </row>
    <row r="117" spans="1:10">
      <c r="A117" s="109"/>
      <c r="B117" s="33"/>
      <c r="C117" s="21">
        <f t="shared" si="11"/>
        <v>0</v>
      </c>
      <c r="D117" s="17">
        <f t="shared" si="15"/>
        <v>0</v>
      </c>
      <c r="E117" s="21">
        <f t="shared" si="16"/>
        <v>0</v>
      </c>
      <c r="F117" s="49" t="b">
        <f t="shared" si="12"/>
        <v>0</v>
      </c>
      <c r="G117" s="33" t="e">
        <f t="shared" si="18"/>
        <v>#VALUE!</v>
      </c>
      <c r="H117" s="40">
        <v>20</v>
      </c>
      <c r="I117" s="21">
        <f t="shared" si="14"/>
        <v>40</v>
      </c>
      <c r="J117" s="17" t="e">
        <f t="shared" si="17"/>
        <v>#VALUE!</v>
      </c>
    </row>
    <row r="118" spans="1:10">
      <c r="A118" s="109"/>
      <c r="B118" s="33"/>
      <c r="C118" s="21">
        <f t="shared" si="11"/>
        <v>0</v>
      </c>
      <c r="D118" s="17">
        <f t="shared" si="15"/>
        <v>0</v>
      </c>
      <c r="E118" s="21">
        <f t="shared" si="16"/>
        <v>0</v>
      </c>
      <c r="F118" s="49" t="b">
        <f t="shared" si="12"/>
        <v>0</v>
      </c>
      <c r="G118" s="33" t="e">
        <f t="shared" si="18"/>
        <v>#VALUE!</v>
      </c>
      <c r="H118" s="40">
        <v>20</v>
      </c>
      <c r="I118" s="21">
        <f t="shared" si="14"/>
        <v>40</v>
      </c>
      <c r="J118" s="17" t="e">
        <f t="shared" si="17"/>
        <v>#VALUE!</v>
      </c>
    </row>
    <row r="119" spans="1:10">
      <c r="A119" s="109"/>
      <c r="B119" s="33"/>
      <c r="C119" s="21">
        <f t="shared" si="11"/>
        <v>0</v>
      </c>
      <c r="D119" s="17">
        <f t="shared" si="15"/>
        <v>0</v>
      </c>
      <c r="E119" s="21">
        <f t="shared" si="16"/>
        <v>0</v>
      </c>
      <c r="F119" s="49" t="b">
        <f t="shared" si="12"/>
        <v>0</v>
      </c>
      <c r="G119" s="33" t="e">
        <f t="shared" si="18"/>
        <v>#VALUE!</v>
      </c>
      <c r="H119" s="40">
        <v>20</v>
      </c>
      <c r="I119" s="21">
        <f t="shared" si="14"/>
        <v>40</v>
      </c>
      <c r="J119" s="17" t="e">
        <f t="shared" si="17"/>
        <v>#VALUE!</v>
      </c>
    </row>
    <row r="120" spans="1:10">
      <c r="A120" s="109"/>
      <c r="B120" s="33"/>
      <c r="C120" s="21">
        <f t="shared" si="11"/>
        <v>0</v>
      </c>
      <c r="D120" s="17">
        <f t="shared" si="15"/>
        <v>0</v>
      </c>
      <c r="E120" s="21">
        <f t="shared" si="16"/>
        <v>0</v>
      </c>
      <c r="F120" s="49" t="b">
        <f t="shared" si="12"/>
        <v>0</v>
      </c>
      <c r="G120" s="33" t="e">
        <f t="shared" si="18"/>
        <v>#VALUE!</v>
      </c>
      <c r="H120" s="40">
        <v>20</v>
      </c>
      <c r="I120" s="21">
        <f t="shared" si="14"/>
        <v>40</v>
      </c>
      <c r="J120" s="17" t="e">
        <f t="shared" si="17"/>
        <v>#VALUE!</v>
      </c>
    </row>
    <row r="121" spans="1:10">
      <c r="A121" s="109"/>
      <c r="B121" s="33"/>
      <c r="C121" s="21">
        <f t="shared" si="11"/>
        <v>0</v>
      </c>
      <c r="D121" s="17">
        <f t="shared" si="15"/>
        <v>0</v>
      </c>
      <c r="E121" s="21">
        <f t="shared" si="16"/>
        <v>0</v>
      </c>
      <c r="F121" s="49" t="b">
        <f t="shared" si="12"/>
        <v>0</v>
      </c>
      <c r="G121" s="33" t="e">
        <f t="shared" si="18"/>
        <v>#VALUE!</v>
      </c>
      <c r="H121" s="40">
        <v>20</v>
      </c>
      <c r="I121" s="21">
        <f t="shared" si="14"/>
        <v>40</v>
      </c>
      <c r="J121" s="17" t="e">
        <f t="shared" si="17"/>
        <v>#VALUE!</v>
      </c>
    </row>
    <row r="122" spans="1:10">
      <c r="A122" s="109"/>
      <c r="B122" s="33"/>
      <c r="C122" s="21">
        <f t="shared" si="11"/>
        <v>0</v>
      </c>
      <c r="D122" s="17">
        <f t="shared" si="15"/>
        <v>0</v>
      </c>
      <c r="E122" s="21">
        <f t="shared" si="16"/>
        <v>0</v>
      </c>
      <c r="F122" s="49" t="b">
        <f t="shared" si="12"/>
        <v>0</v>
      </c>
      <c r="G122" s="33" t="e">
        <f t="shared" si="18"/>
        <v>#VALUE!</v>
      </c>
      <c r="H122" s="40">
        <v>20</v>
      </c>
      <c r="I122" s="21">
        <f t="shared" si="14"/>
        <v>40</v>
      </c>
      <c r="J122" s="17" t="e">
        <f t="shared" si="17"/>
        <v>#VALUE!</v>
      </c>
    </row>
    <row r="123" spans="1:10">
      <c r="A123" s="109"/>
      <c r="B123" s="33"/>
      <c r="C123" s="21">
        <f t="shared" si="11"/>
        <v>0</v>
      </c>
      <c r="D123" s="17">
        <f t="shared" si="15"/>
        <v>0</v>
      </c>
      <c r="E123" s="21">
        <f t="shared" si="16"/>
        <v>0</v>
      </c>
      <c r="F123" s="49" t="b">
        <f t="shared" si="12"/>
        <v>0</v>
      </c>
      <c r="G123" s="33" t="e">
        <f t="shared" si="18"/>
        <v>#VALUE!</v>
      </c>
      <c r="H123" s="40">
        <v>20</v>
      </c>
      <c r="I123" s="21">
        <f t="shared" si="14"/>
        <v>40</v>
      </c>
      <c r="J123" s="17" t="e">
        <f t="shared" si="17"/>
        <v>#VALUE!</v>
      </c>
    </row>
    <row r="124" spans="1:10">
      <c r="A124" s="109"/>
      <c r="B124" s="33"/>
      <c r="C124" s="21">
        <f t="shared" si="11"/>
        <v>0</v>
      </c>
      <c r="D124" s="17">
        <f t="shared" si="15"/>
        <v>0</v>
      </c>
      <c r="E124" s="21">
        <f t="shared" si="16"/>
        <v>0</v>
      </c>
      <c r="F124" s="49" t="b">
        <f t="shared" si="12"/>
        <v>0</v>
      </c>
      <c r="G124" s="33" t="e">
        <f t="shared" si="18"/>
        <v>#VALUE!</v>
      </c>
      <c r="H124" s="40">
        <v>20</v>
      </c>
      <c r="I124" s="21">
        <f t="shared" si="14"/>
        <v>40</v>
      </c>
      <c r="J124" s="17" t="e">
        <f t="shared" si="17"/>
        <v>#VALUE!</v>
      </c>
    </row>
    <row r="125" spans="1:10">
      <c r="A125" s="109"/>
      <c r="B125" s="33"/>
      <c r="C125" s="21">
        <f t="shared" si="11"/>
        <v>0</v>
      </c>
      <c r="D125" s="17">
        <f t="shared" si="15"/>
        <v>0</v>
      </c>
      <c r="E125" s="21">
        <f t="shared" si="16"/>
        <v>0</v>
      </c>
      <c r="F125" s="49" t="b">
        <f t="shared" si="12"/>
        <v>0</v>
      </c>
      <c r="G125" s="33" t="e">
        <f t="shared" si="18"/>
        <v>#VALUE!</v>
      </c>
      <c r="H125" s="40">
        <v>20</v>
      </c>
      <c r="I125" s="21">
        <f t="shared" si="14"/>
        <v>40</v>
      </c>
      <c r="J125" s="17" t="e">
        <f t="shared" si="17"/>
        <v>#VALUE!</v>
      </c>
    </row>
    <row r="126" spans="1:10">
      <c r="A126" s="109"/>
      <c r="B126" s="33"/>
      <c r="C126" s="21">
        <f t="shared" si="11"/>
        <v>0</v>
      </c>
      <c r="D126" s="17">
        <f t="shared" si="15"/>
        <v>0</v>
      </c>
      <c r="E126" s="21">
        <f t="shared" si="16"/>
        <v>0</v>
      </c>
      <c r="F126" s="49" t="b">
        <f t="shared" si="12"/>
        <v>0</v>
      </c>
      <c r="G126" s="33" t="e">
        <f t="shared" si="18"/>
        <v>#VALUE!</v>
      </c>
      <c r="H126" s="40">
        <v>20</v>
      </c>
      <c r="I126" s="21">
        <f t="shared" si="14"/>
        <v>40</v>
      </c>
      <c r="J126" s="17" t="e">
        <f t="shared" si="17"/>
        <v>#VALUE!</v>
      </c>
    </row>
    <row r="127" spans="1:10">
      <c r="A127" s="109"/>
      <c r="B127" s="33"/>
      <c r="C127" s="21">
        <f t="shared" si="11"/>
        <v>0</v>
      </c>
      <c r="D127" s="17">
        <f t="shared" si="15"/>
        <v>0</v>
      </c>
      <c r="E127" s="21">
        <f t="shared" si="16"/>
        <v>0</v>
      </c>
      <c r="F127" s="49" t="b">
        <f t="shared" si="12"/>
        <v>0</v>
      </c>
      <c r="G127" s="33" t="e">
        <f t="shared" si="18"/>
        <v>#VALUE!</v>
      </c>
      <c r="H127" s="40">
        <v>20</v>
      </c>
      <c r="I127" s="21">
        <f t="shared" si="14"/>
        <v>40</v>
      </c>
      <c r="J127" s="17" t="e">
        <f t="shared" si="17"/>
        <v>#VALUE!</v>
      </c>
    </row>
    <row r="128" spans="1:10">
      <c r="A128" s="109"/>
      <c r="B128" s="33"/>
      <c r="C128" s="21">
        <f t="shared" si="11"/>
        <v>0</v>
      </c>
      <c r="D128" s="17">
        <f t="shared" si="15"/>
        <v>0</v>
      </c>
      <c r="E128" s="21">
        <f t="shared" si="16"/>
        <v>0</v>
      </c>
      <c r="F128" s="49" t="b">
        <f t="shared" si="12"/>
        <v>0</v>
      </c>
      <c r="G128" s="33" t="e">
        <f t="shared" si="18"/>
        <v>#VALUE!</v>
      </c>
      <c r="H128" s="40">
        <v>20</v>
      </c>
      <c r="I128" s="21">
        <f t="shared" si="14"/>
        <v>40</v>
      </c>
      <c r="J128" s="17" t="e">
        <f t="shared" si="17"/>
        <v>#VALUE!</v>
      </c>
    </row>
    <row r="129" spans="1:10">
      <c r="A129" s="109"/>
      <c r="B129" s="33"/>
      <c r="C129" s="21">
        <f t="shared" si="11"/>
        <v>0</v>
      </c>
      <c r="D129" s="17">
        <f t="shared" si="15"/>
        <v>0</v>
      </c>
      <c r="E129" s="21">
        <f t="shared" si="16"/>
        <v>0</v>
      </c>
      <c r="F129" s="49" t="b">
        <f t="shared" si="12"/>
        <v>0</v>
      </c>
      <c r="G129" s="33" t="e">
        <f t="shared" si="18"/>
        <v>#VALUE!</v>
      </c>
      <c r="H129" s="40">
        <v>20</v>
      </c>
      <c r="I129" s="21">
        <f t="shared" si="14"/>
        <v>40</v>
      </c>
      <c r="J129" s="17" t="e">
        <f t="shared" si="17"/>
        <v>#VALUE!</v>
      </c>
    </row>
    <row r="130" spans="1:10">
      <c r="A130" s="109"/>
      <c r="B130" s="33"/>
      <c r="C130" s="21">
        <f t="shared" si="11"/>
        <v>0</v>
      </c>
      <c r="D130" s="17">
        <f t="shared" si="15"/>
        <v>0</v>
      </c>
      <c r="E130" s="21">
        <f t="shared" si="16"/>
        <v>0</v>
      </c>
      <c r="F130" s="49" t="b">
        <f t="shared" si="12"/>
        <v>0</v>
      </c>
      <c r="G130" s="33" t="e">
        <f t="shared" si="18"/>
        <v>#VALUE!</v>
      </c>
      <c r="H130" s="40">
        <v>20</v>
      </c>
      <c r="I130" s="21">
        <f t="shared" si="14"/>
        <v>40</v>
      </c>
      <c r="J130" s="17" t="e">
        <f t="shared" si="17"/>
        <v>#VALUE!</v>
      </c>
    </row>
    <row r="131" spans="1:10">
      <c r="A131" s="109"/>
      <c r="B131" s="33"/>
      <c r="C131" s="21">
        <f t="shared" si="11"/>
        <v>0</v>
      </c>
      <c r="D131" s="17">
        <f t="shared" si="15"/>
        <v>0</v>
      </c>
      <c r="E131" s="21">
        <f t="shared" si="16"/>
        <v>0</v>
      </c>
      <c r="F131" s="49" t="b">
        <f t="shared" si="12"/>
        <v>0</v>
      </c>
      <c r="G131" s="33" t="e">
        <f t="shared" si="18"/>
        <v>#VALUE!</v>
      </c>
      <c r="H131" s="40">
        <v>20</v>
      </c>
      <c r="I131" s="21">
        <f t="shared" si="14"/>
        <v>40</v>
      </c>
      <c r="J131" s="17" t="e">
        <f t="shared" si="17"/>
        <v>#VALUE!</v>
      </c>
    </row>
    <row r="132" spans="1:10">
      <c r="A132" s="109"/>
      <c r="B132" s="33"/>
      <c r="C132" s="21">
        <f t="shared" si="11"/>
        <v>0</v>
      </c>
      <c r="D132" s="17">
        <f t="shared" si="15"/>
        <v>0</v>
      </c>
      <c r="E132" s="21">
        <f t="shared" si="16"/>
        <v>0</v>
      </c>
      <c r="F132" s="49" t="b">
        <f t="shared" si="12"/>
        <v>0</v>
      </c>
      <c r="G132" s="33" t="e">
        <f t="shared" si="18"/>
        <v>#VALUE!</v>
      </c>
      <c r="H132" s="40">
        <v>20</v>
      </c>
      <c r="I132" s="21">
        <f t="shared" si="14"/>
        <v>40</v>
      </c>
      <c r="J132" s="17" t="e">
        <f t="shared" si="17"/>
        <v>#VALUE!</v>
      </c>
    </row>
    <row r="133" spans="1:10">
      <c r="A133" s="109"/>
      <c r="B133" s="33"/>
      <c r="C133" s="21">
        <f t="shared" si="11"/>
        <v>0</v>
      </c>
      <c r="D133" s="17">
        <f t="shared" si="15"/>
        <v>0</v>
      </c>
      <c r="E133" s="21">
        <f t="shared" si="16"/>
        <v>0</v>
      </c>
      <c r="F133" s="49" t="b">
        <f t="shared" si="12"/>
        <v>0</v>
      </c>
      <c r="G133" s="33" t="e">
        <f t="shared" si="18"/>
        <v>#VALUE!</v>
      </c>
      <c r="H133" s="40">
        <v>20</v>
      </c>
      <c r="I133" s="21">
        <f t="shared" si="14"/>
        <v>40</v>
      </c>
      <c r="J133" s="17" t="e">
        <f t="shared" si="17"/>
        <v>#VALUE!</v>
      </c>
    </row>
    <row r="134" spans="1:10">
      <c r="A134" s="109"/>
      <c r="B134" s="33"/>
      <c r="C134" s="21">
        <f t="shared" si="11"/>
        <v>0</v>
      </c>
      <c r="D134" s="17">
        <f t="shared" si="15"/>
        <v>0</v>
      </c>
      <c r="E134" s="21">
        <f t="shared" si="16"/>
        <v>0</v>
      </c>
      <c r="F134" s="49" t="b">
        <f t="shared" si="12"/>
        <v>0</v>
      </c>
      <c r="G134" s="33" t="e">
        <f t="shared" si="18"/>
        <v>#VALUE!</v>
      </c>
      <c r="H134" s="40">
        <v>20</v>
      </c>
      <c r="I134" s="21">
        <f t="shared" si="14"/>
        <v>40</v>
      </c>
      <c r="J134" s="17" t="e">
        <f t="shared" si="17"/>
        <v>#VALUE!</v>
      </c>
    </row>
    <row r="135" spans="1:10">
      <c r="A135" s="109"/>
      <c r="B135" s="33"/>
      <c r="C135" s="21">
        <f t="shared" si="11"/>
        <v>0</v>
      </c>
      <c r="D135" s="17">
        <f t="shared" si="15"/>
        <v>0</v>
      </c>
      <c r="E135" s="21">
        <f t="shared" si="16"/>
        <v>0</v>
      </c>
      <c r="F135" s="49" t="b">
        <f t="shared" si="12"/>
        <v>0</v>
      </c>
      <c r="G135" s="33" t="e">
        <f t="shared" si="18"/>
        <v>#VALUE!</v>
      </c>
      <c r="H135" s="40">
        <v>20</v>
      </c>
      <c r="I135" s="21">
        <f t="shared" si="14"/>
        <v>40</v>
      </c>
      <c r="J135" s="17" t="e">
        <f t="shared" si="17"/>
        <v>#VALUE!</v>
      </c>
    </row>
    <row r="136" spans="1:10">
      <c r="A136" s="109"/>
      <c r="B136" s="33"/>
      <c r="C136" s="21">
        <f t="shared" si="11"/>
        <v>0</v>
      </c>
      <c r="D136" s="17">
        <f t="shared" si="15"/>
        <v>0</v>
      </c>
      <c r="E136" s="21">
        <f t="shared" si="16"/>
        <v>0</v>
      </c>
      <c r="F136" s="49" t="b">
        <f t="shared" si="12"/>
        <v>0</v>
      </c>
      <c r="G136" s="33" t="e">
        <f t="shared" si="18"/>
        <v>#VALUE!</v>
      </c>
      <c r="H136" s="40">
        <v>20</v>
      </c>
      <c r="I136" s="21">
        <f t="shared" si="14"/>
        <v>40</v>
      </c>
      <c r="J136" s="17" t="e">
        <f t="shared" si="17"/>
        <v>#VALUE!</v>
      </c>
    </row>
    <row r="137" spans="1:10">
      <c r="A137" s="109"/>
      <c r="B137" s="33"/>
      <c r="C137" s="21">
        <f t="shared" si="11"/>
        <v>0</v>
      </c>
      <c r="D137" s="17">
        <f t="shared" si="15"/>
        <v>0</v>
      </c>
      <c r="E137" s="21">
        <f t="shared" si="16"/>
        <v>0</v>
      </c>
      <c r="F137" s="49" t="b">
        <f t="shared" si="12"/>
        <v>0</v>
      </c>
      <c r="G137" s="33" t="e">
        <f t="shared" si="18"/>
        <v>#VALUE!</v>
      </c>
      <c r="H137" s="40">
        <v>20</v>
      </c>
      <c r="I137" s="21">
        <f t="shared" si="14"/>
        <v>40</v>
      </c>
      <c r="J137" s="17" t="e">
        <f t="shared" si="17"/>
        <v>#VALUE!</v>
      </c>
    </row>
    <row r="138" spans="1:10">
      <c r="A138" s="109"/>
      <c r="B138" s="33"/>
      <c r="C138" s="21">
        <f t="shared" si="11"/>
        <v>0</v>
      </c>
      <c r="D138" s="17">
        <f t="shared" si="15"/>
        <v>0</v>
      </c>
      <c r="E138" s="21">
        <f t="shared" si="16"/>
        <v>0</v>
      </c>
      <c r="F138" s="49" t="b">
        <f t="shared" si="12"/>
        <v>0</v>
      </c>
      <c r="G138" s="33" t="e">
        <f t="shared" si="18"/>
        <v>#VALUE!</v>
      </c>
      <c r="H138" s="40">
        <v>20</v>
      </c>
      <c r="I138" s="21">
        <f t="shared" si="14"/>
        <v>40</v>
      </c>
      <c r="J138" s="17" t="e">
        <f t="shared" si="17"/>
        <v>#VALUE!</v>
      </c>
    </row>
    <row r="139" spans="1:10">
      <c r="A139" s="109"/>
      <c r="B139" s="33"/>
      <c r="C139" s="21">
        <f t="shared" si="11"/>
        <v>0</v>
      </c>
      <c r="D139" s="17">
        <f t="shared" si="15"/>
        <v>0</v>
      </c>
      <c r="E139" s="21">
        <f t="shared" si="16"/>
        <v>0</v>
      </c>
      <c r="F139" s="49" t="b">
        <f t="shared" si="12"/>
        <v>0</v>
      </c>
      <c r="G139" s="33" t="e">
        <f t="shared" si="18"/>
        <v>#VALUE!</v>
      </c>
      <c r="H139" s="40">
        <v>20</v>
      </c>
      <c r="I139" s="21">
        <f t="shared" si="14"/>
        <v>40</v>
      </c>
      <c r="J139" s="17" t="e">
        <f t="shared" si="17"/>
        <v>#VALUE!</v>
      </c>
    </row>
    <row r="140" spans="1:10">
      <c r="A140" s="109"/>
      <c r="B140" s="33"/>
      <c r="C140" s="21">
        <f t="shared" ref="C140:C150" si="19">B140*$C$3</f>
        <v>0</v>
      </c>
      <c r="D140" s="17">
        <f t="shared" si="15"/>
        <v>0</v>
      </c>
      <c r="E140" s="21">
        <f t="shared" si="16"/>
        <v>0</v>
      </c>
      <c r="F140" s="49" t="b">
        <f t="shared" ref="F140:F150" si="20">IF(AND(10&lt;E140,E140&lt;100),10,IF(AND(1&lt;E140,E140&lt;10),1,IF(AND(0.1&lt;E140,E140&lt;1),0.1,IF(AND(0.01&lt;E140,E140&lt;0.1),0.01,IF(AND(0.001&lt;E140,E140&lt;0.01),0.001)))))</f>
        <v>0</v>
      </c>
      <c r="G140" s="33" t="e">
        <f t="shared" ref="G140:G150" si="21">MROUND(D140,F140)</f>
        <v>#VALUE!</v>
      </c>
      <c r="H140" s="40">
        <v>20</v>
      </c>
      <c r="I140" s="21">
        <f t="shared" ref="I140:I150" si="22">$F$4</f>
        <v>40</v>
      </c>
      <c r="J140" s="17" t="e">
        <f t="shared" si="17"/>
        <v>#VALUE!</v>
      </c>
    </row>
    <row r="141" spans="1:10">
      <c r="A141" s="109"/>
      <c r="B141" s="33"/>
      <c r="C141" s="21">
        <f t="shared" si="19"/>
        <v>0</v>
      </c>
      <c r="D141" s="17">
        <f t="shared" si="15"/>
        <v>0</v>
      </c>
      <c r="E141" s="21">
        <f t="shared" si="16"/>
        <v>0</v>
      </c>
      <c r="F141" s="49" t="b">
        <f t="shared" si="20"/>
        <v>0</v>
      </c>
      <c r="G141" s="33" t="e">
        <f t="shared" si="21"/>
        <v>#VALUE!</v>
      </c>
      <c r="H141" s="40">
        <v>20</v>
      </c>
      <c r="I141" s="21">
        <f t="shared" si="22"/>
        <v>40</v>
      </c>
      <c r="J141" s="17" t="e">
        <f t="shared" si="17"/>
        <v>#VALUE!</v>
      </c>
    </row>
    <row r="142" spans="1:10">
      <c r="A142" s="109"/>
      <c r="B142" s="33"/>
      <c r="C142" s="21">
        <f t="shared" si="19"/>
        <v>0</v>
      </c>
      <c r="D142" s="17">
        <f t="shared" si="15"/>
        <v>0</v>
      </c>
      <c r="E142" s="21">
        <f t="shared" si="16"/>
        <v>0</v>
      </c>
      <c r="F142" s="49" t="b">
        <f t="shared" si="20"/>
        <v>0</v>
      </c>
      <c r="G142" s="33" t="e">
        <f t="shared" si="21"/>
        <v>#VALUE!</v>
      </c>
      <c r="H142" s="40">
        <v>20</v>
      </c>
      <c r="I142" s="21">
        <f t="shared" si="22"/>
        <v>40</v>
      </c>
      <c r="J142" s="17" t="e">
        <f t="shared" si="17"/>
        <v>#VALUE!</v>
      </c>
    </row>
    <row r="143" spans="1:10">
      <c r="A143" s="109"/>
      <c r="B143" s="33"/>
      <c r="C143" s="21">
        <f t="shared" si="19"/>
        <v>0</v>
      </c>
      <c r="D143" s="17">
        <f t="shared" si="15"/>
        <v>0</v>
      </c>
      <c r="E143" s="21">
        <f t="shared" si="16"/>
        <v>0</v>
      </c>
      <c r="F143" s="49" t="b">
        <f t="shared" si="20"/>
        <v>0</v>
      </c>
      <c r="G143" s="33" t="e">
        <f t="shared" si="21"/>
        <v>#VALUE!</v>
      </c>
      <c r="H143" s="40">
        <v>20</v>
      </c>
      <c r="I143" s="21">
        <f t="shared" si="22"/>
        <v>40</v>
      </c>
      <c r="J143" s="17" t="e">
        <f t="shared" si="17"/>
        <v>#VALUE!</v>
      </c>
    </row>
    <row r="144" spans="1:10">
      <c r="A144" s="109"/>
      <c r="B144" s="33"/>
      <c r="C144" s="21">
        <f t="shared" si="19"/>
        <v>0</v>
      </c>
      <c r="D144" s="17">
        <f t="shared" si="15"/>
        <v>0</v>
      </c>
      <c r="E144" s="21">
        <f t="shared" si="16"/>
        <v>0</v>
      </c>
      <c r="F144" s="49" t="b">
        <f t="shared" si="20"/>
        <v>0</v>
      </c>
      <c r="G144" s="33" t="e">
        <f t="shared" si="21"/>
        <v>#VALUE!</v>
      </c>
      <c r="H144" s="40">
        <v>20</v>
      </c>
      <c r="I144" s="21">
        <f t="shared" si="22"/>
        <v>40</v>
      </c>
      <c r="J144" s="17" t="e">
        <f t="shared" si="17"/>
        <v>#VALUE!</v>
      </c>
    </row>
    <row r="145" spans="1:10">
      <c r="A145" s="109"/>
      <c r="B145" s="33"/>
      <c r="C145" s="21">
        <f t="shared" si="19"/>
        <v>0</v>
      </c>
      <c r="D145" s="17">
        <f t="shared" si="15"/>
        <v>0</v>
      </c>
      <c r="E145" s="21">
        <f t="shared" si="16"/>
        <v>0</v>
      </c>
      <c r="F145" s="49" t="b">
        <f t="shared" si="20"/>
        <v>0</v>
      </c>
      <c r="G145" s="33" t="e">
        <f t="shared" si="21"/>
        <v>#VALUE!</v>
      </c>
      <c r="H145" s="40">
        <v>20</v>
      </c>
      <c r="I145" s="21">
        <f t="shared" si="22"/>
        <v>40</v>
      </c>
      <c r="J145" s="17" t="e">
        <f t="shared" si="17"/>
        <v>#VALUE!</v>
      </c>
    </row>
    <row r="146" spans="1:10">
      <c r="A146" s="109"/>
      <c r="B146" s="33"/>
      <c r="C146" s="21">
        <f t="shared" si="19"/>
        <v>0</v>
      </c>
      <c r="D146" s="17">
        <f t="shared" si="15"/>
        <v>0</v>
      </c>
      <c r="E146" s="21">
        <f t="shared" si="16"/>
        <v>0</v>
      </c>
      <c r="F146" s="49" t="b">
        <f t="shared" si="20"/>
        <v>0</v>
      </c>
      <c r="G146" s="33" t="e">
        <f t="shared" si="21"/>
        <v>#VALUE!</v>
      </c>
      <c r="H146" s="40">
        <v>20</v>
      </c>
      <c r="I146" s="21">
        <f t="shared" si="22"/>
        <v>40</v>
      </c>
      <c r="J146" s="17" t="e">
        <f t="shared" si="17"/>
        <v>#VALUE!</v>
      </c>
    </row>
    <row r="147" spans="1:10">
      <c r="A147" s="109"/>
      <c r="B147" s="33"/>
      <c r="C147" s="21">
        <f t="shared" si="19"/>
        <v>0</v>
      </c>
      <c r="D147" s="17">
        <f t="shared" si="15"/>
        <v>0</v>
      </c>
      <c r="E147" s="21">
        <f t="shared" si="16"/>
        <v>0</v>
      </c>
      <c r="F147" s="49" t="b">
        <f t="shared" si="20"/>
        <v>0</v>
      </c>
      <c r="G147" s="33" t="e">
        <f t="shared" si="21"/>
        <v>#VALUE!</v>
      </c>
      <c r="H147" s="40">
        <v>20</v>
      </c>
      <c r="I147" s="21">
        <f t="shared" si="22"/>
        <v>40</v>
      </c>
      <c r="J147" s="17" t="e">
        <f t="shared" si="17"/>
        <v>#VALUE!</v>
      </c>
    </row>
    <row r="148" spans="1:10">
      <c r="A148" s="109"/>
      <c r="B148" s="33"/>
      <c r="C148" s="21">
        <f t="shared" si="19"/>
        <v>0</v>
      </c>
      <c r="D148" s="17">
        <f t="shared" si="15"/>
        <v>0</v>
      </c>
      <c r="E148" s="21">
        <f t="shared" si="16"/>
        <v>0</v>
      </c>
      <c r="F148" s="49" t="b">
        <f t="shared" si="20"/>
        <v>0</v>
      </c>
      <c r="G148" s="33" t="e">
        <f t="shared" si="21"/>
        <v>#VALUE!</v>
      </c>
      <c r="H148" s="40">
        <v>20</v>
      </c>
      <c r="I148" s="21">
        <f t="shared" si="22"/>
        <v>40</v>
      </c>
      <c r="J148" s="17" t="e">
        <f t="shared" si="17"/>
        <v>#VALUE!</v>
      </c>
    </row>
    <row r="149" spans="1:10">
      <c r="A149" s="109"/>
      <c r="B149" s="33"/>
      <c r="C149" s="21">
        <f t="shared" si="19"/>
        <v>0</v>
      </c>
      <c r="D149" s="17">
        <f t="shared" si="15"/>
        <v>0</v>
      </c>
      <c r="E149" s="21">
        <f t="shared" si="16"/>
        <v>0</v>
      </c>
      <c r="F149" s="49" t="b">
        <f t="shared" si="20"/>
        <v>0</v>
      </c>
      <c r="G149" s="33" t="e">
        <f t="shared" si="21"/>
        <v>#VALUE!</v>
      </c>
      <c r="H149" s="40">
        <v>20</v>
      </c>
      <c r="I149" s="21">
        <f t="shared" si="22"/>
        <v>40</v>
      </c>
      <c r="J149" s="17" t="e">
        <f t="shared" si="17"/>
        <v>#VALUE!</v>
      </c>
    </row>
    <row r="150" spans="1:10">
      <c r="A150" s="109"/>
      <c r="B150" s="33"/>
      <c r="C150" s="21">
        <f t="shared" si="19"/>
        <v>0</v>
      </c>
      <c r="D150" s="17">
        <f t="shared" si="15"/>
        <v>0</v>
      </c>
      <c r="E150" s="21">
        <f t="shared" si="16"/>
        <v>0</v>
      </c>
      <c r="F150" s="49" t="b">
        <f t="shared" si="20"/>
        <v>0</v>
      </c>
      <c r="G150" s="33" t="e">
        <f t="shared" si="21"/>
        <v>#VALUE!</v>
      </c>
      <c r="H150" s="40">
        <v>20</v>
      </c>
      <c r="I150" s="21">
        <f t="shared" si="22"/>
        <v>40</v>
      </c>
      <c r="J150" s="17" t="e">
        <f t="shared" si="17"/>
        <v>#VALUE!</v>
      </c>
    </row>
  </sheetData>
  <sheetProtection password="8F5F" sheet="1"/>
  <mergeCells count="1">
    <mergeCell ref="G9:G10"/>
  </mergeCells>
  <phoneticPr fontId="21" type="noConversion"/>
  <conditionalFormatting sqref="J12:J150 H12:H150">
    <cfRule type="cellIs" dxfId="3" priority="1" stopIfTrue="1" operator="equal">
      <formula>"Overschrijding"</formula>
    </cfRule>
    <cfRule type="cellIs" dxfId="2" priority="2" stopIfTrue="1" operator="equal">
      <formula>"Geen overschrijding"</formula>
    </cfRule>
  </conditionalFormatting>
  <conditionalFormatting sqref="D12:D150">
    <cfRule type="cellIs" dxfId="1" priority="3" stopIfTrue="1" operator="greaterThan">
      <formula>$F$4</formula>
    </cfRule>
    <cfRule type="cellIs" dxfId="0" priority="4" stopIfTrue="1" operator="lessThanOrEqual">
      <formula>$F$4</formula>
    </cfRule>
  </conditionalFormatting>
  <pageMargins left="0.75" right="0.75" top="1" bottom="1" header="0.5" footer="0.5"/>
  <pageSetup paperSize="9" scale="9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K137"/>
  <sheetViews>
    <sheetView workbookViewId="0">
      <pane ySplit="12" topLeftCell="A13" activePane="bottomLeft" state="frozen"/>
      <selection pane="bottomLeft"/>
    </sheetView>
  </sheetViews>
  <sheetFormatPr defaultRowHeight="12.75"/>
  <cols>
    <col min="1" max="1" width="9.140625" style="2"/>
    <col min="2" max="2" width="12.28515625" style="2" customWidth="1"/>
    <col min="3" max="3" width="9.140625" style="2"/>
    <col min="4" max="4" width="19" style="7" customWidth="1"/>
    <col min="5" max="5" width="19.7109375" style="52" customWidth="1"/>
    <col min="6" max="6" width="22.28515625" style="7" customWidth="1"/>
    <col min="7" max="7" width="9.140625" style="7"/>
    <col min="8" max="8" width="11.42578125" style="7" customWidth="1"/>
    <col min="9" max="9" width="33.5703125" style="7" bestFit="1" customWidth="1"/>
    <col min="10" max="10" width="9.140625" style="2"/>
    <col min="11" max="11" width="64.5703125" style="2" customWidth="1"/>
    <col min="12" max="16384" width="9.140625" style="2"/>
  </cols>
  <sheetData>
    <row r="1" spans="1:11">
      <c r="A1" s="2" t="s">
        <v>45</v>
      </c>
      <c r="D1" s="51" t="s">
        <v>68</v>
      </c>
      <c r="H1" s="53"/>
    </row>
    <row r="2" spans="1:11">
      <c r="A2" s="2" t="s">
        <v>43</v>
      </c>
      <c r="D2" s="54">
        <v>0.18</v>
      </c>
      <c r="E2" s="55"/>
      <c r="G2" s="53"/>
      <c r="H2" s="56"/>
      <c r="I2" s="2"/>
    </row>
    <row r="3" spans="1:11">
      <c r="A3" s="2" t="s">
        <v>33</v>
      </c>
      <c r="D3" s="3">
        <f>D2/2</f>
        <v>0.09</v>
      </c>
      <c r="E3" s="55"/>
      <c r="G3" s="53"/>
      <c r="H3" s="56"/>
      <c r="I3" s="2"/>
    </row>
    <row r="4" spans="1:11">
      <c r="A4" s="4" t="s">
        <v>40</v>
      </c>
      <c r="B4" s="5"/>
      <c r="D4" s="36">
        <v>225</v>
      </c>
      <c r="E4" s="78" t="s">
        <v>82</v>
      </c>
      <c r="F4" s="81" t="s">
        <v>0</v>
      </c>
      <c r="G4" s="53"/>
      <c r="H4" s="56"/>
    </row>
    <row r="5" spans="1:11">
      <c r="A5" s="4" t="s">
        <v>20</v>
      </c>
      <c r="B5" s="5"/>
      <c r="D5" s="57">
        <v>5</v>
      </c>
      <c r="E5" s="78" t="s">
        <v>82</v>
      </c>
      <c r="F5" s="81" t="s">
        <v>0</v>
      </c>
      <c r="G5" s="53"/>
      <c r="H5" s="56"/>
    </row>
    <row r="6" spans="1:11" ht="14.25">
      <c r="A6" s="8" t="s">
        <v>50</v>
      </c>
      <c r="D6" s="2"/>
      <c r="E6" s="55"/>
      <c r="F6" s="2"/>
      <c r="G6" s="53"/>
      <c r="H6" s="56"/>
      <c r="I6" s="2"/>
    </row>
    <row r="7" spans="1:11">
      <c r="A7" s="8"/>
      <c r="D7" s="2"/>
      <c r="E7" s="55"/>
      <c r="F7" s="2"/>
      <c r="G7" s="53"/>
      <c r="H7" s="53"/>
      <c r="I7" s="2"/>
    </row>
    <row r="8" spans="1:11">
      <c r="A8" s="8" t="s">
        <v>6</v>
      </c>
      <c r="B8" s="5"/>
      <c r="C8" s="9"/>
      <c r="D8" s="9"/>
      <c r="G8" s="53"/>
      <c r="H8" s="53"/>
      <c r="I8" s="10"/>
    </row>
    <row r="9" spans="1:11">
      <c r="D9" s="2"/>
      <c r="E9" s="55"/>
      <c r="F9" s="2"/>
      <c r="G9" s="53"/>
      <c r="H9" s="53"/>
      <c r="I9" s="2"/>
    </row>
    <row r="10" spans="1:11">
      <c r="D10" s="13" t="s">
        <v>37</v>
      </c>
      <c r="E10" s="55"/>
      <c r="F10" s="2"/>
      <c r="G10" s="53"/>
      <c r="H10" s="53"/>
      <c r="I10" s="2"/>
    </row>
    <row r="11" spans="1:11" ht="15">
      <c r="A11" s="11"/>
      <c r="B11" s="12"/>
      <c r="C11" s="14" t="s">
        <v>81</v>
      </c>
      <c r="D11" s="58" t="s">
        <v>48</v>
      </c>
      <c r="E11" s="59" t="s">
        <v>65</v>
      </c>
      <c r="F11" s="59" t="s">
        <v>54</v>
      </c>
      <c r="G11" s="13"/>
      <c r="H11" s="138" t="s">
        <v>74</v>
      </c>
      <c r="I11" s="13"/>
      <c r="K11" s="28" t="s">
        <v>72</v>
      </c>
    </row>
    <row r="12" spans="1:11">
      <c r="A12" s="60" t="s">
        <v>17</v>
      </c>
      <c r="B12" s="15" t="s">
        <v>21</v>
      </c>
      <c r="C12" s="15" t="str">
        <f>$F$4</f>
        <v>mg/l</v>
      </c>
      <c r="D12" s="15" t="str">
        <f>$F$4</f>
        <v>mg/l</v>
      </c>
      <c r="E12" s="50" t="s">
        <v>66</v>
      </c>
      <c r="F12" s="50" t="s">
        <v>55</v>
      </c>
      <c r="G12" s="15" t="s">
        <v>49</v>
      </c>
      <c r="H12" s="139"/>
      <c r="I12" s="16" t="s">
        <v>19</v>
      </c>
    </row>
    <row r="13" spans="1:11">
      <c r="A13" s="116">
        <v>40544</v>
      </c>
      <c r="B13" s="117">
        <v>156</v>
      </c>
      <c r="C13" s="118">
        <f>$D$3*B13</f>
        <v>14.04</v>
      </c>
      <c r="D13" s="119">
        <f>B13-2*C13</f>
        <v>127.92</v>
      </c>
      <c r="E13" s="120">
        <f t="shared" ref="E13:E77" si="0">C13/2</f>
        <v>7.02</v>
      </c>
      <c r="F13" s="121">
        <f>IF(AND(10&lt;E13,E13&lt;100),10,IF(AND(1&lt;E13,E13&lt;10),1,IF(AND(0.1&lt;E13,E13&lt;1),0.1,IF(AND(0.01&lt;E13,E13&lt;0.1),0.01,IF(AND(0.001&lt;E13,E13&lt;0.01),0.001)))))</f>
        <v>1</v>
      </c>
      <c r="G13" s="121">
        <f>$D$4</f>
        <v>225</v>
      </c>
      <c r="H13" s="122">
        <f t="shared" ref="H13:H44" si="1">MROUND(D13,F13)</f>
        <v>128</v>
      </c>
      <c r="I13" s="17" t="str">
        <f t="shared" ref="I13:I44" si="2">IF(H13&gt;$D$4,"Overschrijding","Geen overschrijding")</f>
        <v>Geen overschrijding</v>
      </c>
    </row>
    <row r="14" spans="1:11">
      <c r="A14" s="116">
        <v>40545</v>
      </c>
      <c r="B14" s="123">
        <v>147</v>
      </c>
      <c r="C14" s="118">
        <f t="shared" ref="C14:C77" si="3">$D$3*B14</f>
        <v>13.229999999999999</v>
      </c>
      <c r="D14" s="119">
        <f t="shared" ref="D14:D77" si="4">B14-2*C14</f>
        <v>120.54</v>
      </c>
      <c r="E14" s="120">
        <f t="shared" si="0"/>
        <v>6.6149999999999993</v>
      </c>
      <c r="F14" s="121">
        <f t="shared" ref="F14:F77" si="5">IF(AND(10&lt;E14,E14&lt;100),10,IF(AND(1&lt;E14,E14&lt;10),1,IF(AND(0.1&lt;E14,E14&lt;1),0.1,IF(AND(0.01&lt;E14,E14&lt;0.1),0.01,IF(AND(0.001&lt;E14,E14&lt;0.01),0.001)))))</f>
        <v>1</v>
      </c>
      <c r="G14" s="121">
        <f t="shared" ref="G14:G77" si="6">$D$4</f>
        <v>225</v>
      </c>
      <c r="H14" s="122">
        <f t="shared" si="1"/>
        <v>121</v>
      </c>
      <c r="I14" s="17" t="str">
        <f t="shared" si="2"/>
        <v>Geen overschrijding</v>
      </c>
    </row>
    <row r="15" spans="1:11">
      <c r="A15" s="116">
        <v>40546</v>
      </c>
      <c r="B15" s="124">
        <v>119</v>
      </c>
      <c r="C15" s="118">
        <f t="shared" si="3"/>
        <v>10.709999999999999</v>
      </c>
      <c r="D15" s="119">
        <f t="shared" si="4"/>
        <v>97.58</v>
      </c>
      <c r="E15" s="120">
        <f t="shared" si="0"/>
        <v>5.3549999999999995</v>
      </c>
      <c r="F15" s="121">
        <f t="shared" si="5"/>
        <v>1</v>
      </c>
      <c r="G15" s="121">
        <f t="shared" si="6"/>
        <v>225</v>
      </c>
      <c r="H15" s="122">
        <f t="shared" si="1"/>
        <v>98</v>
      </c>
      <c r="I15" s="17" t="str">
        <f t="shared" si="2"/>
        <v>Geen overschrijding</v>
      </c>
    </row>
    <row r="16" spans="1:11">
      <c r="A16" s="116">
        <v>40547</v>
      </c>
      <c r="B16" s="124">
        <v>158</v>
      </c>
      <c r="C16" s="118">
        <f t="shared" si="3"/>
        <v>14.219999999999999</v>
      </c>
      <c r="D16" s="119">
        <f t="shared" si="4"/>
        <v>129.56</v>
      </c>
      <c r="E16" s="120">
        <f t="shared" si="0"/>
        <v>7.1099999999999994</v>
      </c>
      <c r="F16" s="121">
        <f t="shared" si="5"/>
        <v>1</v>
      </c>
      <c r="G16" s="121">
        <f t="shared" si="6"/>
        <v>225</v>
      </c>
      <c r="H16" s="122">
        <f t="shared" si="1"/>
        <v>130</v>
      </c>
      <c r="I16" s="17" t="str">
        <f t="shared" si="2"/>
        <v>Geen overschrijding</v>
      </c>
    </row>
    <row r="17" spans="1:9">
      <c r="A17" s="116">
        <v>40549</v>
      </c>
      <c r="B17" s="124">
        <v>189</v>
      </c>
      <c r="C17" s="118">
        <f t="shared" si="3"/>
        <v>17.009999999999998</v>
      </c>
      <c r="D17" s="119">
        <f t="shared" si="4"/>
        <v>154.98000000000002</v>
      </c>
      <c r="E17" s="120">
        <f t="shared" si="0"/>
        <v>8.504999999999999</v>
      </c>
      <c r="F17" s="121">
        <f t="shared" si="5"/>
        <v>1</v>
      </c>
      <c r="G17" s="121">
        <f t="shared" si="6"/>
        <v>225</v>
      </c>
      <c r="H17" s="122">
        <f t="shared" si="1"/>
        <v>155</v>
      </c>
      <c r="I17" s="17" t="str">
        <f t="shared" si="2"/>
        <v>Geen overschrijding</v>
      </c>
    </row>
    <row r="18" spans="1:9">
      <c r="A18" s="116">
        <v>40550</v>
      </c>
      <c r="B18" s="124">
        <v>123</v>
      </c>
      <c r="C18" s="118">
        <f t="shared" si="3"/>
        <v>11.07</v>
      </c>
      <c r="D18" s="119">
        <f t="shared" si="4"/>
        <v>100.86</v>
      </c>
      <c r="E18" s="120">
        <f t="shared" si="0"/>
        <v>5.5350000000000001</v>
      </c>
      <c r="F18" s="121">
        <f t="shared" si="5"/>
        <v>1</v>
      </c>
      <c r="G18" s="121">
        <f t="shared" si="6"/>
        <v>225</v>
      </c>
      <c r="H18" s="122">
        <f t="shared" si="1"/>
        <v>101</v>
      </c>
      <c r="I18" s="17" t="str">
        <f t="shared" si="2"/>
        <v>Geen overschrijding</v>
      </c>
    </row>
    <row r="19" spans="1:9">
      <c r="A19" s="116">
        <v>40551</v>
      </c>
      <c r="B19" s="124">
        <v>120</v>
      </c>
      <c r="C19" s="118">
        <f t="shared" si="3"/>
        <v>10.799999999999999</v>
      </c>
      <c r="D19" s="119">
        <f t="shared" si="4"/>
        <v>98.4</v>
      </c>
      <c r="E19" s="120">
        <f t="shared" si="0"/>
        <v>5.3999999999999995</v>
      </c>
      <c r="F19" s="121">
        <f t="shared" si="5"/>
        <v>1</v>
      </c>
      <c r="G19" s="121">
        <f t="shared" si="6"/>
        <v>225</v>
      </c>
      <c r="H19" s="122">
        <f t="shared" si="1"/>
        <v>98</v>
      </c>
      <c r="I19" s="17" t="str">
        <f t="shared" si="2"/>
        <v>Geen overschrijding</v>
      </c>
    </row>
    <row r="20" spans="1:9">
      <c r="A20" s="116">
        <v>40552</v>
      </c>
      <c r="B20" s="124">
        <v>177</v>
      </c>
      <c r="C20" s="118">
        <f t="shared" si="3"/>
        <v>15.93</v>
      </c>
      <c r="D20" s="119">
        <f t="shared" si="4"/>
        <v>145.13999999999999</v>
      </c>
      <c r="E20" s="120">
        <f t="shared" si="0"/>
        <v>7.9649999999999999</v>
      </c>
      <c r="F20" s="121">
        <f t="shared" si="5"/>
        <v>1</v>
      </c>
      <c r="G20" s="121">
        <f t="shared" si="6"/>
        <v>225</v>
      </c>
      <c r="H20" s="122">
        <f t="shared" si="1"/>
        <v>145</v>
      </c>
      <c r="I20" s="17" t="str">
        <f t="shared" si="2"/>
        <v>Geen overschrijding</v>
      </c>
    </row>
    <row r="21" spans="1:9">
      <c r="A21" s="116">
        <v>40553</v>
      </c>
      <c r="B21" s="124">
        <v>118</v>
      </c>
      <c r="C21" s="118">
        <f t="shared" si="3"/>
        <v>10.62</v>
      </c>
      <c r="D21" s="119">
        <f t="shared" si="4"/>
        <v>96.76</v>
      </c>
      <c r="E21" s="120">
        <f t="shared" si="0"/>
        <v>5.31</v>
      </c>
      <c r="F21" s="121">
        <f t="shared" si="5"/>
        <v>1</v>
      </c>
      <c r="G21" s="121">
        <f t="shared" si="6"/>
        <v>225</v>
      </c>
      <c r="H21" s="122">
        <f t="shared" si="1"/>
        <v>97</v>
      </c>
      <c r="I21" s="17" t="str">
        <f t="shared" si="2"/>
        <v>Geen overschrijding</v>
      </c>
    </row>
    <row r="22" spans="1:9">
      <c r="A22" s="116">
        <v>40554</v>
      </c>
      <c r="B22" s="124">
        <v>137</v>
      </c>
      <c r="C22" s="118">
        <f t="shared" si="3"/>
        <v>12.33</v>
      </c>
      <c r="D22" s="119">
        <f t="shared" si="4"/>
        <v>112.34</v>
      </c>
      <c r="E22" s="120">
        <f t="shared" si="0"/>
        <v>6.165</v>
      </c>
      <c r="F22" s="121">
        <f t="shared" si="5"/>
        <v>1</v>
      </c>
      <c r="G22" s="121">
        <f t="shared" si="6"/>
        <v>225</v>
      </c>
      <c r="H22" s="122">
        <f t="shared" si="1"/>
        <v>112</v>
      </c>
      <c r="I22" s="17" t="str">
        <f t="shared" si="2"/>
        <v>Geen overschrijding</v>
      </c>
    </row>
    <row r="23" spans="1:9">
      <c r="A23" s="116">
        <v>40555</v>
      </c>
      <c r="B23" s="124">
        <v>146</v>
      </c>
      <c r="C23" s="118">
        <f t="shared" si="3"/>
        <v>13.139999999999999</v>
      </c>
      <c r="D23" s="119">
        <f t="shared" si="4"/>
        <v>119.72</v>
      </c>
      <c r="E23" s="120">
        <f t="shared" si="0"/>
        <v>6.5699999999999994</v>
      </c>
      <c r="F23" s="121">
        <f t="shared" si="5"/>
        <v>1</v>
      </c>
      <c r="G23" s="121">
        <f t="shared" si="6"/>
        <v>225</v>
      </c>
      <c r="H23" s="122">
        <f t="shared" si="1"/>
        <v>120</v>
      </c>
      <c r="I23" s="17" t="str">
        <f t="shared" si="2"/>
        <v>Geen overschrijding</v>
      </c>
    </row>
    <row r="24" spans="1:9">
      <c r="A24" s="116">
        <v>40556</v>
      </c>
      <c r="B24" s="124">
        <v>120</v>
      </c>
      <c r="C24" s="118">
        <f t="shared" si="3"/>
        <v>10.799999999999999</v>
      </c>
      <c r="D24" s="119">
        <f t="shared" si="4"/>
        <v>98.4</v>
      </c>
      <c r="E24" s="120">
        <f t="shared" si="0"/>
        <v>5.3999999999999995</v>
      </c>
      <c r="F24" s="121">
        <f t="shared" si="5"/>
        <v>1</v>
      </c>
      <c r="G24" s="121">
        <f t="shared" si="6"/>
        <v>225</v>
      </c>
      <c r="H24" s="122">
        <f t="shared" si="1"/>
        <v>98</v>
      </c>
      <c r="I24" s="17" t="str">
        <f t="shared" si="2"/>
        <v>Geen overschrijding</v>
      </c>
    </row>
    <row r="25" spans="1:9">
      <c r="A25" s="116">
        <v>40557</v>
      </c>
      <c r="B25" s="124">
        <v>117</v>
      </c>
      <c r="C25" s="118">
        <f t="shared" si="3"/>
        <v>10.53</v>
      </c>
      <c r="D25" s="119">
        <f t="shared" si="4"/>
        <v>95.94</v>
      </c>
      <c r="E25" s="120">
        <f t="shared" si="0"/>
        <v>5.2649999999999997</v>
      </c>
      <c r="F25" s="121">
        <f t="shared" si="5"/>
        <v>1</v>
      </c>
      <c r="G25" s="121">
        <f t="shared" si="6"/>
        <v>225</v>
      </c>
      <c r="H25" s="122">
        <f t="shared" si="1"/>
        <v>96</v>
      </c>
      <c r="I25" s="17" t="str">
        <f t="shared" si="2"/>
        <v>Geen overschrijding</v>
      </c>
    </row>
    <row r="26" spans="1:9">
      <c r="A26" s="116">
        <v>40558</v>
      </c>
      <c r="B26" s="124">
        <v>167</v>
      </c>
      <c r="C26" s="118">
        <f t="shared" si="3"/>
        <v>15.03</v>
      </c>
      <c r="D26" s="119">
        <f t="shared" si="4"/>
        <v>136.94</v>
      </c>
      <c r="E26" s="120">
        <f t="shared" si="0"/>
        <v>7.5149999999999997</v>
      </c>
      <c r="F26" s="121">
        <f t="shared" si="5"/>
        <v>1</v>
      </c>
      <c r="G26" s="121">
        <f t="shared" si="6"/>
        <v>225</v>
      </c>
      <c r="H26" s="122">
        <f t="shared" si="1"/>
        <v>137</v>
      </c>
      <c r="I26" s="17" t="str">
        <f t="shared" si="2"/>
        <v>Geen overschrijding</v>
      </c>
    </row>
    <row r="27" spans="1:9">
      <c r="A27" s="116">
        <v>40559</v>
      </c>
      <c r="B27" s="124">
        <v>151</v>
      </c>
      <c r="C27" s="118">
        <f t="shared" si="3"/>
        <v>13.59</v>
      </c>
      <c r="D27" s="119">
        <f t="shared" si="4"/>
        <v>123.82</v>
      </c>
      <c r="E27" s="120">
        <f t="shared" si="0"/>
        <v>6.7949999999999999</v>
      </c>
      <c r="F27" s="121">
        <f t="shared" si="5"/>
        <v>1</v>
      </c>
      <c r="G27" s="121">
        <f t="shared" si="6"/>
        <v>225</v>
      </c>
      <c r="H27" s="122">
        <f t="shared" si="1"/>
        <v>124</v>
      </c>
      <c r="I27" s="17" t="str">
        <f t="shared" si="2"/>
        <v>Geen overschrijding</v>
      </c>
    </row>
    <row r="28" spans="1:9">
      <c r="A28" s="116">
        <v>40560</v>
      </c>
      <c r="B28" s="124">
        <v>178</v>
      </c>
      <c r="C28" s="118">
        <f t="shared" si="3"/>
        <v>16.02</v>
      </c>
      <c r="D28" s="119">
        <f t="shared" si="4"/>
        <v>145.96</v>
      </c>
      <c r="E28" s="120">
        <f t="shared" si="0"/>
        <v>8.01</v>
      </c>
      <c r="F28" s="121">
        <f t="shared" si="5"/>
        <v>1</v>
      </c>
      <c r="G28" s="121">
        <f t="shared" si="6"/>
        <v>225</v>
      </c>
      <c r="H28" s="122">
        <f t="shared" si="1"/>
        <v>146</v>
      </c>
      <c r="I28" s="17" t="str">
        <f t="shared" si="2"/>
        <v>Geen overschrijding</v>
      </c>
    </row>
    <row r="29" spans="1:9">
      <c r="A29" s="116">
        <v>40560</v>
      </c>
      <c r="B29" s="124">
        <v>250</v>
      </c>
      <c r="C29" s="118">
        <f t="shared" si="3"/>
        <v>22.5</v>
      </c>
      <c r="D29" s="119">
        <f t="shared" si="4"/>
        <v>205</v>
      </c>
      <c r="E29" s="120">
        <f t="shared" si="0"/>
        <v>11.25</v>
      </c>
      <c r="F29" s="121">
        <f t="shared" si="5"/>
        <v>10</v>
      </c>
      <c r="G29" s="121">
        <f t="shared" si="6"/>
        <v>225</v>
      </c>
      <c r="H29" s="122">
        <f t="shared" si="1"/>
        <v>210</v>
      </c>
      <c r="I29" s="17" t="str">
        <f t="shared" si="2"/>
        <v>Geen overschrijding</v>
      </c>
    </row>
    <row r="30" spans="1:9">
      <c r="A30" s="116">
        <v>40561</v>
      </c>
      <c r="B30" s="124">
        <v>245</v>
      </c>
      <c r="C30" s="118">
        <f t="shared" si="3"/>
        <v>22.05</v>
      </c>
      <c r="D30" s="119">
        <f t="shared" si="4"/>
        <v>200.9</v>
      </c>
      <c r="E30" s="120">
        <f t="shared" si="0"/>
        <v>11.025</v>
      </c>
      <c r="F30" s="121">
        <f t="shared" si="5"/>
        <v>10</v>
      </c>
      <c r="G30" s="121">
        <f t="shared" si="6"/>
        <v>225</v>
      </c>
      <c r="H30" s="122">
        <f t="shared" si="1"/>
        <v>200</v>
      </c>
      <c r="I30" s="17" t="str">
        <f t="shared" si="2"/>
        <v>Geen overschrijding</v>
      </c>
    </row>
    <row r="31" spans="1:9">
      <c r="A31" s="116">
        <v>40562</v>
      </c>
      <c r="B31" s="124">
        <v>215</v>
      </c>
      <c r="C31" s="118">
        <f t="shared" si="3"/>
        <v>19.349999999999998</v>
      </c>
      <c r="D31" s="119">
        <f t="shared" si="4"/>
        <v>176.3</v>
      </c>
      <c r="E31" s="120">
        <f t="shared" si="0"/>
        <v>9.6749999999999989</v>
      </c>
      <c r="F31" s="121">
        <f t="shared" si="5"/>
        <v>1</v>
      </c>
      <c r="G31" s="121">
        <f t="shared" si="6"/>
        <v>225</v>
      </c>
      <c r="H31" s="122">
        <f t="shared" si="1"/>
        <v>176</v>
      </c>
      <c r="I31" s="17" t="str">
        <f t="shared" si="2"/>
        <v>Geen overschrijding</v>
      </c>
    </row>
    <row r="32" spans="1:9">
      <c r="A32" s="116">
        <v>40563</v>
      </c>
      <c r="B32" s="124">
        <v>146</v>
      </c>
      <c r="C32" s="118">
        <f t="shared" si="3"/>
        <v>13.139999999999999</v>
      </c>
      <c r="D32" s="119">
        <f t="shared" si="4"/>
        <v>119.72</v>
      </c>
      <c r="E32" s="120">
        <f t="shared" si="0"/>
        <v>6.5699999999999994</v>
      </c>
      <c r="F32" s="121">
        <f t="shared" si="5"/>
        <v>1</v>
      </c>
      <c r="G32" s="121">
        <f t="shared" si="6"/>
        <v>225</v>
      </c>
      <c r="H32" s="122">
        <f t="shared" si="1"/>
        <v>120</v>
      </c>
      <c r="I32" s="17" t="str">
        <f t="shared" si="2"/>
        <v>Geen overschrijding</v>
      </c>
    </row>
    <row r="33" spans="1:9">
      <c r="A33" s="116">
        <v>40564</v>
      </c>
      <c r="B33" s="124">
        <v>138</v>
      </c>
      <c r="C33" s="118">
        <f t="shared" si="3"/>
        <v>12.42</v>
      </c>
      <c r="D33" s="119">
        <f t="shared" si="4"/>
        <v>113.16</v>
      </c>
      <c r="E33" s="120">
        <f t="shared" si="0"/>
        <v>6.21</v>
      </c>
      <c r="F33" s="121">
        <f t="shared" si="5"/>
        <v>1</v>
      </c>
      <c r="G33" s="121">
        <f t="shared" si="6"/>
        <v>225</v>
      </c>
      <c r="H33" s="122">
        <f t="shared" si="1"/>
        <v>113</v>
      </c>
      <c r="I33" s="17" t="str">
        <f t="shared" si="2"/>
        <v>Geen overschrijding</v>
      </c>
    </row>
    <row r="34" spans="1:9">
      <c r="A34" s="116">
        <v>40565</v>
      </c>
      <c r="B34" s="124">
        <v>119</v>
      </c>
      <c r="C34" s="118">
        <f t="shared" si="3"/>
        <v>10.709999999999999</v>
      </c>
      <c r="D34" s="119">
        <f t="shared" si="4"/>
        <v>97.58</v>
      </c>
      <c r="E34" s="120">
        <f t="shared" si="0"/>
        <v>5.3549999999999995</v>
      </c>
      <c r="F34" s="121">
        <f t="shared" si="5"/>
        <v>1</v>
      </c>
      <c r="G34" s="121">
        <f t="shared" si="6"/>
        <v>225</v>
      </c>
      <c r="H34" s="122">
        <f t="shared" si="1"/>
        <v>98</v>
      </c>
      <c r="I34" s="17" t="str">
        <f t="shared" si="2"/>
        <v>Geen overschrijding</v>
      </c>
    </row>
    <row r="35" spans="1:9">
      <c r="A35" s="116">
        <v>40566</v>
      </c>
      <c r="B35" s="124">
        <v>135</v>
      </c>
      <c r="C35" s="118">
        <f t="shared" si="3"/>
        <v>12.15</v>
      </c>
      <c r="D35" s="119">
        <f t="shared" si="4"/>
        <v>110.7</v>
      </c>
      <c r="E35" s="120">
        <f t="shared" si="0"/>
        <v>6.0750000000000002</v>
      </c>
      <c r="F35" s="121">
        <f t="shared" si="5"/>
        <v>1</v>
      </c>
      <c r="G35" s="121">
        <f t="shared" si="6"/>
        <v>225</v>
      </c>
      <c r="H35" s="122">
        <f t="shared" si="1"/>
        <v>111</v>
      </c>
      <c r="I35" s="17" t="str">
        <f t="shared" si="2"/>
        <v>Geen overschrijding</v>
      </c>
    </row>
    <row r="36" spans="1:9">
      <c r="A36" s="116">
        <v>40567</v>
      </c>
      <c r="B36" s="124">
        <v>133</v>
      </c>
      <c r="C36" s="118">
        <f t="shared" si="3"/>
        <v>11.969999999999999</v>
      </c>
      <c r="D36" s="119">
        <f t="shared" si="4"/>
        <v>109.06</v>
      </c>
      <c r="E36" s="120">
        <f t="shared" si="0"/>
        <v>5.9849999999999994</v>
      </c>
      <c r="F36" s="121">
        <f t="shared" si="5"/>
        <v>1</v>
      </c>
      <c r="G36" s="121">
        <f t="shared" si="6"/>
        <v>225</v>
      </c>
      <c r="H36" s="122">
        <f t="shared" si="1"/>
        <v>109</v>
      </c>
      <c r="I36" s="17" t="str">
        <f t="shared" si="2"/>
        <v>Geen overschrijding</v>
      </c>
    </row>
    <row r="37" spans="1:9">
      <c r="A37" s="116">
        <v>40568</v>
      </c>
      <c r="B37" s="124">
        <v>420</v>
      </c>
      <c r="C37" s="118">
        <f t="shared" si="3"/>
        <v>37.799999999999997</v>
      </c>
      <c r="D37" s="119">
        <f t="shared" si="4"/>
        <v>344.4</v>
      </c>
      <c r="E37" s="120">
        <f t="shared" si="0"/>
        <v>18.899999999999999</v>
      </c>
      <c r="F37" s="121">
        <f t="shared" si="5"/>
        <v>10</v>
      </c>
      <c r="G37" s="121">
        <f t="shared" si="6"/>
        <v>225</v>
      </c>
      <c r="H37" s="122">
        <f t="shared" si="1"/>
        <v>340</v>
      </c>
      <c r="I37" s="17" t="str">
        <f t="shared" si="2"/>
        <v>Overschrijding</v>
      </c>
    </row>
    <row r="38" spans="1:9">
      <c r="A38" s="116">
        <v>40569</v>
      </c>
      <c r="B38" s="124">
        <v>560</v>
      </c>
      <c r="C38" s="118">
        <f t="shared" si="3"/>
        <v>50.4</v>
      </c>
      <c r="D38" s="119">
        <f t="shared" si="4"/>
        <v>459.2</v>
      </c>
      <c r="E38" s="120">
        <f t="shared" si="0"/>
        <v>25.2</v>
      </c>
      <c r="F38" s="121">
        <f t="shared" si="5"/>
        <v>10</v>
      </c>
      <c r="G38" s="121">
        <f t="shared" si="6"/>
        <v>225</v>
      </c>
      <c r="H38" s="122">
        <f t="shared" si="1"/>
        <v>460</v>
      </c>
      <c r="I38" s="17" t="str">
        <f t="shared" si="2"/>
        <v>Overschrijding</v>
      </c>
    </row>
    <row r="39" spans="1:9">
      <c r="A39" s="116">
        <v>40570</v>
      </c>
      <c r="B39" s="124">
        <v>240</v>
      </c>
      <c r="C39" s="118">
        <f t="shared" si="3"/>
        <v>21.599999999999998</v>
      </c>
      <c r="D39" s="119">
        <f t="shared" si="4"/>
        <v>196.8</v>
      </c>
      <c r="E39" s="120">
        <f t="shared" si="0"/>
        <v>10.799999999999999</v>
      </c>
      <c r="F39" s="121">
        <f t="shared" si="5"/>
        <v>10</v>
      </c>
      <c r="G39" s="121">
        <f t="shared" si="6"/>
        <v>225</v>
      </c>
      <c r="H39" s="122">
        <f t="shared" si="1"/>
        <v>200</v>
      </c>
      <c r="I39" s="17" t="str">
        <f t="shared" si="2"/>
        <v>Geen overschrijding</v>
      </c>
    </row>
    <row r="40" spans="1:9">
      <c r="A40" s="116">
        <v>40571</v>
      </c>
      <c r="B40" s="124">
        <v>161</v>
      </c>
      <c r="C40" s="118">
        <f t="shared" si="3"/>
        <v>14.49</v>
      </c>
      <c r="D40" s="119">
        <f t="shared" si="4"/>
        <v>132.02000000000001</v>
      </c>
      <c r="E40" s="120">
        <f t="shared" si="0"/>
        <v>7.2450000000000001</v>
      </c>
      <c r="F40" s="121">
        <f t="shared" si="5"/>
        <v>1</v>
      </c>
      <c r="G40" s="121">
        <f t="shared" si="6"/>
        <v>225</v>
      </c>
      <c r="H40" s="122">
        <f t="shared" si="1"/>
        <v>132</v>
      </c>
      <c r="I40" s="17" t="str">
        <f t="shared" si="2"/>
        <v>Geen overschrijding</v>
      </c>
    </row>
    <row r="41" spans="1:9">
      <c r="A41" s="116">
        <v>40572</v>
      </c>
      <c r="B41" s="124">
        <v>128</v>
      </c>
      <c r="C41" s="118">
        <f t="shared" si="3"/>
        <v>11.52</v>
      </c>
      <c r="D41" s="119">
        <f t="shared" si="4"/>
        <v>104.96000000000001</v>
      </c>
      <c r="E41" s="120">
        <f t="shared" si="0"/>
        <v>5.76</v>
      </c>
      <c r="F41" s="121">
        <f t="shared" si="5"/>
        <v>1</v>
      </c>
      <c r="G41" s="121">
        <f t="shared" si="6"/>
        <v>225</v>
      </c>
      <c r="H41" s="122">
        <f t="shared" si="1"/>
        <v>105</v>
      </c>
      <c r="I41" s="17" t="str">
        <f t="shared" si="2"/>
        <v>Geen overschrijding</v>
      </c>
    </row>
    <row r="42" spans="1:9">
      <c r="A42" s="116">
        <v>40573</v>
      </c>
      <c r="B42" s="124">
        <v>147</v>
      </c>
      <c r="C42" s="118">
        <f t="shared" si="3"/>
        <v>13.229999999999999</v>
      </c>
      <c r="D42" s="119">
        <f t="shared" si="4"/>
        <v>120.54</v>
      </c>
      <c r="E42" s="120">
        <f t="shared" si="0"/>
        <v>6.6149999999999993</v>
      </c>
      <c r="F42" s="121">
        <f t="shared" si="5"/>
        <v>1</v>
      </c>
      <c r="G42" s="121">
        <f t="shared" si="6"/>
        <v>225</v>
      </c>
      <c r="H42" s="122">
        <f t="shared" si="1"/>
        <v>121</v>
      </c>
      <c r="I42" s="17" t="str">
        <f t="shared" si="2"/>
        <v>Geen overschrijding</v>
      </c>
    </row>
    <row r="43" spans="1:9">
      <c r="A43" s="116">
        <v>40574</v>
      </c>
      <c r="B43" s="124">
        <v>161</v>
      </c>
      <c r="C43" s="118">
        <f t="shared" si="3"/>
        <v>14.49</v>
      </c>
      <c r="D43" s="119">
        <f t="shared" si="4"/>
        <v>132.02000000000001</v>
      </c>
      <c r="E43" s="120">
        <f t="shared" si="0"/>
        <v>7.2450000000000001</v>
      </c>
      <c r="F43" s="121">
        <f t="shared" si="5"/>
        <v>1</v>
      </c>
      <c r="G43" s="121">
        <f t="shared" si="6"/>
        <v>225</v>
      </c>
      <c r="H43" s="122">
        <f t="shared" si="1"/>
        <v>132</v>
      </c>
      <c r="I43" s="17" t="str">
        <f t="shared" si="2"/>
        <v>Geen overschrijding</v>
      </c>
    </row>
    <row r="44" spans="1:9">
      <c r="A44" s="116">
        <v>40574</v>
      </c>
      <c r="B44" s="125">
        <v>200</v>
      </c>
      <c r="C44" s="118">
        <f t="shared" si="3"/>
        <v>18</v>
      </c>
      <c r="D44" s="119">
        <f t="shared" si="4"/>
        <v>164</v>
      </c>
      <c r="E44" s="120">
        <f t="shared" si="0"/>
        <v>9</v>
      </c>
      <c r="F44" s="121">
        <f t="shared" si="5"/>
        <v>1</v>
      </c>
      <c r="G44" s="121">
        <f t="shared" si="6"/>
        <v>225</v>
      </c>
      <c r="H44" s="122">
        <f t="shared" si="1"/>
        <v>164</v>
      </c>
      <c r="I44" s="17" t="str">
        <f t="shared" si="2"/>
        <v>Geen overschrijding</v>
      </c>
    </row>
    <row r="45" spans="1:9">
      <c r="A45" s="116">
        <v>40575</v>
      </c>
      <c r="B45" s="124">
        <v>180</v>
      </c>
      <c r="C45" s="118">
        <f t="shared" si="3"/>
        <v>16.2</v>
      </c>
      <c r="D45" s="119">
        <f t="shared" si="4"/>
        <v>147.6</v>
      </c>
      <c r="E45" s="120">
        <f t="shared" si="0"/>
        <v>8.1</v>
      </c>
      <c r="F45" s="121">
        <f t="shared" si="5"/>
        <v>1</v>
      </c>
      <c r="G45" s="121">
        <f t="shared" si="6"/>
        <v>225</v>
      </c>
      <c r="H45" s="122">
        <f t="shared" ref="H45:H76" si="7">MROUND(D45,F45)</f>
        <v>148</v>
      </c>
      <c r="I45" s="17" t="str">
        <f t="shared" ref="I45:I76" si="8">IF(H45&gt;$D$4,"Overschrijding","Geen overschrijding")</f>
        <v>Geen overschrijding</v>
      </c>
    </row>
    <row r="46" spans="1:9">
      <c r="A46" s="116">
        <v>40575</v>
      </c>
      <c r="B46" s="125">
        <v>240</v>
      </c>
      <c r="C46" s="118">
        <f t="shared" si="3"/>
        <v>21.599999999999998</v>
      </c>
      <c r="D46" s="119">
        <f t="shared" si="4"/>
        <v>196.8</v>
      </c>
      <c r="E46" s="120">
        <f t="shared" si="0"/>
        <v>10.799999999999999</v>
      </c>
      <c r="F46" s="121">
        <f t="shared" si="5"/>
        <v>10</v>
      </c>
      <c r="G46" s="121">
        <f t="shared" si="6"/>
        <v>225</v>
      </c>
      <c r="H46" s="122">
        <f t="shared" si="7"/>
        <v>200</v>
      </c>
      <c r="I46" s="17" t="str">
        <f t="shared" si="8"/>
        <v>Geen overschrijding</v>
      </c>
    </row>
    <row r="47" spans="1:9">
      <c r="A47" s="116">
        <v>40576</v>
      </c>
      <c r="B47" s="124">
        <v>180</v>
      </c>
      <c r="C47" s="118">
        <f t="shared" si="3"/>
        <v>16.2</v>
      </c>
      <c r="D47" s="119">
        <f t="shared" si="4"/>
        <v>147.6</v>
      </c>
      <c r="E47" s="120">
        <f t="shared" si="0"/>
        <v>8.1</v>
      </c>
      <c r="F47" s="121">
        <f t="shared" si="5"/>
        <v>1</v>
      </c>
      <c r="G47" s="121">
        <f t="shared" si="6"/>
        <v>225</v>
      </c>
      <c r="H47" s="122">
        <f t="shared" si="7"/>
        <v>148</v>
      </c>
      <c r="I47" s="17" t="str">
        <f t="shared" si="8"/>
        <v>Geen overschrijding</v>
      </c>
    </row>
    <row r="48" spans="1:9">
      <c r="A48" s="116">
        <v>40576</v>
      </c>
      <c r="B48" s="125">
        <v>230</v>
      </c>
      <c r="C48" s="118">
        <f t="shared" si="3"/>
        <v>20.7</v>
      </c>
      <c r="D48" s="119">
        <f t="shared" si="4"/>
        <v>188.6</v>
      </c>
      <c r="E48" s="120">
        <f t="shared" si="0"/>
        <v>10.35</v>
      </c>
      <c r="F48" s="121">
        <f t="shared" si="5"/>
        <v>10</v>
      </c>
      <c r="G48" s="121">
        <f t="shared" si="6"/>
        <v>225</v>
      </c>
      <c r="H48" s="122">
        <f t="shared" si="7"/>
        <v>190</v>
      </c>
      <c r="I48" s="17" t="str">
        <f t="shared" si="8"/>
        <v>Geen overschrijding</v>
      </c>
    </row>
    <row r="49" spans="1:9">
      <c r="A49" s="116">
        <v>40577</v>
      </c>
      <c r="B49" s="124">
        <v>175</v>
      </c>
      <c r="C49" s="118">
        <f t="shared" si="3"/>
        <v>15.75</v>
      </c>
      <c r="D49" s="119">
        <f t="shared" si="4"/>
        <v>143.5</v>
      </c>
      <c r="E49" s="120">
        <f t="shared" si="0"/>
        <v>7.875</v>
      </c>
      <c r="F49" s="121">
        <f t="shared" si="5"/>
        <v>1</v>
      </c>
      <c r="G49" s="121">
        <f t="shared" si="6"/>
        <v>225</v>
      </c>
      <c r="H49" s="122">
        <f t="shared" si="7"/>
        <v>144</v>
      </c>
      <c r="I49" s="17" t="str">
        <f t="shared" si="8"/>
        <v>Geen overschrijding</v>
      </c>
    </row>
    <row r="50" spans="1:9">
      <c r="A50" s="116">
        <v>40578</v>
      </c>
      <c r="B50" s="124">
        <v>183</v>
      </c>
      <c r="C50" s="118">
        <f t="shared" si="3"/>
        <v>16.47</v>
      </c>
      <c r="D50" s="119">
        <f t="shared" si="4"/>
        <v>150.06</v>
      </c>
      <c r="E50" s="120">
        <f t="shared" si="0"/>
        <v>8.2349999999999994</v>
      </c>
      <c r="F50" s="121">
        <f t="shared" si="5"/>
        <v>1</v>
      </c>
      <c r="G50" s="121">
        <f t="shared" si="6"/>
        <v>225</v>
      </c>
      <c r="H50" s="122">
        <f t="shared" si="7"/>
        <v>150</v>
      </c>
      <c r="I50" s="17" t="str">
        <f t="shared" si="8"/>
        <v>Geen overschrijding</v>
      </c>
    </row>
    <row r="51" spans="1:9">
      <c r="A51" s="116">
        <v>40579</v>
      </c>
      <c r="B51" s="124">
        <v>194</v>
      </c>
      <c r="C51" s="118">
        <f t="shared" si="3"/>
        <v>17.46</v>
      </c>
      <c r="D51" s="119">
        <f t="shared" si="4"/>
        <v>159.07999999999998</v>
      </c>
      <c r="E51" s="120">
        <f t="shared" si="0"/>
        <v>8.73</v>
      </c>
      <c r="F51" s="121">
        <f t="shared" si="5"/>
        <v>1</v>
      </c>
      <c r="G51" s="121">
        <f t="shared" si="6"/>
        <v>225</v>
      </c>
      <c r="H51" s="122">
        <f t="shared" si="7"/>
        <v>159</v>
      </c>
      <c r="I51" s="17" t="str">
        <f t="shared" si="8"/>
        <v>Geen overschrijding</v>
      </c>
    </row>
    <row r="52" spans="1:9">
      <c r="A52" s="116">
        <v>40580</v>
      </c>
      <c r="B52" s="124">
        <v>205</v>
      </c>
      <c r="C52" s="118">
        <f t="shared" si="3"/>
        <v>18.45</v>
      </c>
      <c r="D52" s="119">
        <f t="shared" si="4"/>
        <v>168.1</v>
      </c>
      <c r="E52" s="120">
        <f t="shared" si="0"/>
        <v>9.2249999999999996</v>
      </c>
      <c r="F52" s="121">
        <f t="shared" si="5"/>
        <v>1</v>
      </c>
      <c r="G52" s="121">
        <f t="shared" si="6"/>
        <v>225</v>
      </c>
      <c r="H52" s="122">
        <f t="shared" si="7"/>
        <v>168</v>
      </c>
      <c r="I52" s="17" t="str">
        <f t="shared" si="8"/>
        <v>Geen overschrijding</v>
      </c>
    </row>
    <row r="53" spans="1:9">
      <c r="A53" s="116">
        <v>40581</v>
      </c>
      <c r="B53" s="124">
        <v>182</v>
      </c>
      <c r="C53" s="118">
        <f t="shared" si="3"/>
        <v>16.38</v>
      </c>
      <c r="D53" s="119">
        <f t="shared" si="4"/>
        <v>149.24</v>
      </c>
      <c r="E53" s="120">
        <f t="shared" si="0"/>
        <v>8.19</v>
      </c>
      <c r="F53" s="121">
        <f t="shared" si="5"/>
        <v>1</v>
      </c>
      <c r="G53" s="121">
        <f t="shared" si="6"/>
        <v>225</v>
      </c>
      <c r="H53" s="122">
        <f t="shared" si="7"/>
        <v>149</v>
      </c>
      <c r="I53" s="17" t="str">
        <f t="shared" si="8"/>
        <v>Geen overschrijding</v>
      </c>
    </row>
    <row r="54" spans="1:9">
      <c r="A54" s="116">
        <v>40581</v>
      </c>
      <c r="B54" s="125">
        <v>240</v>
      </c>
      <c r="C54" s="118">
        <f t="shared" si="3"/>
        <v>21.599999999999998</v>
      </c>
      <c r="D54" s="119">
        <f t="shared" si="4"/>
        <v>196.8</v>
      </c>
      <c r="E54" s="120">
        <f t="shared" si="0"/>
        <v>10.799999999999999</v>
      </c>
      <c r="F54" s="121">
        <f t="shared" si="5"/>
        <v>10</v>
      </c>
      <c r="G54" s="121">
        <f t="shared" si="6"/>
        <v>225</v>
      </c>
      <c r="H54" s="122">
        <f t="shared" si="7"/>
        <v>200</v>
      </c>
      <c r="I54" s="17" t="str">
        <f t="shared" si="8"/>
        <v>Geen overschrijding</v>
      </c>
    </row>
    <row r="55" spans="1:9">
      <c r="A55" s="116">
        <v>40582</v>
      </c>
      <c r="B55" s="124">
        <v>188</v>
      </c>
      <c r="C55" s="118">
        <f t="shared" si="3"/>
        <v>16.919999999999998</v>
      </c>
      <c r="D55" s="119">
        <f t="shared" si="4"/>
        <v>154.16</v>
      </c>
      <c r="E55" s="120">
        <f t="shared" si="0"/>
        <v>8.4599999999999991</v>
      </c>
      <c r="F55" s="121">
        <f t="shared" si="5"/>
        <v>1</v>
      </c>
      <c r="G55" s="121">
        <f t="shared" si="6"/>
        <v>225</v>
      </c>
      <c r="H55" s="122">
        <f t="shared" si="7"/>
        <v>154</v>
      </c>
      <c r="I55" s="17" t="str">
        <f t="shared" si="8"/>
        <v>Geen overschrijding</v>
      </c>
    </row>
    <row r="56" spans="1:9">
      <c r="A56" s="116">
        <v>40582</v>
      </c>
      <c r="B56" s="125">
        <v>250</v>
      </c>
      <c r="C56" s="118">
        <f t="shared" si="3"/>
        <v>22.5</v>
      </c>
      <c r="D56" s="119">
        <f t="shared" si="4"/>
        <v>205</v>
      </c>
      <c r="E56" s="120">
        <f t="shared" si="0"/>
        <v>11.25</v>
      </c>
      <c r="F56" s="121">
        <f t="shared" si="5"/>
        <v>10</v>
      </c>
      <c r="G56" s="121">
        <f t="shared" si="6"/>
        <v>225</v>
      </c>
      <c r="H56" s="122">
        <f t="shared" si="7"/>
        <v>210</v>
      </c>
      <c r="I56" s="17" t="str">
        <f t="shared" si="8"/>
        <v>Geen overschrijding</v>
      </c>
    </row>
    <row r="57" spans="1:9">
      <c r="A57" s="116">
        <v>40583</v>
      </c>
      <c r="B57" s="124">
        <v>205</v>
      </c>
      <c r="C57" s="118">
        <f t="shared" si="3"/>
        <v>18.45</v>
      </c>
      <c r="D57" s="119">
        <f t="shared" si="4"/>
        <v>168.1</v>
      </c>
      <c r="E57" s="120">
        <f t="shared" si="0"/>
        <v>9.2249999999999996</v>
      </c>
      <c r="F57" s="121">
        <f t="shared" si="5"/>
        <v>1</v>
      </c>
      <c r="G57" s="121">
        <f t="shared" si="6"/>
        <v>225</v>
      </c>
      <c r="H57" s="122">
        <f t="shared" si="7"/>
        <v>168</v>
      </c>
      <c r="I57" s="17" t="str">
        <f t="shared" si="8"/>
        <v>Geen overschrijding</v>
      </c>
    </row>
    <row r="58" spans="1:9">
      <c r="A58" s="116">
        <v>40584</v>
      </c>
      <c r="B58" s="124">
        <v>168</v>
      </c>
      <c r="C58" s="118">
        <f t="shared" si="3"/>
        <v>15.12</v>
      </c>
      <c r="D58" s="119">
        <f t="shared" si="4"/>
        <v>137.76</v>
      </c>
      <c r="E58" s="120">
        <f t="shared" si="0"/>
        <v>7.56</v>
      </c>
      <c r="F58" s="121">
        <f t="shared" si="5"/>
        <v>1</v>
      </c>
      <c r="G58" s="121">
        <f t="shared" si="6"/>
        <v>225</v>
      </c>
      <c r="H58" s="122">
        <f t="shared" si="7"/>
        <v>138</v>
      </c>
      <c r="I58" s="17" t="str">
        <f t="shared" si="8"/>
        <v>Geen overschrijding</v>
      </c>
    </row>
    <row r="59" spans="1:9">
      <c r="A59" s="116">
        <v>40585</v>
      </c>
      <c r="B59" s="124">
        <v>193</v>
      </c>
      <c r="C59" s="118">
        <f t="shared" si="3"/>
        <v>17.37</v>
      </c>
      <c r="D59" s="119">
        <f t="shared" si="4"/>
        <v>158.26</v>
      </c>
      <c r="E59" s="120">
        <f t="shared" si="0"/>
        <v>8.6850000000000005</v>
      </c>
      <c r="F59" s="121">
        <f t="shared" si="5"/>
        <v>1</v>
      </c>
      <c r="G59" s="121">
        <f t="shared" si="6"/>
        <v>225</v>
      </c>
      <c r="H59" s="122">
        <f t="shared" si="7"/>
        <v>158</v>
      </c>
      <c r="I59" s="17" t="str">
        <f t="shared" si="8"/>
        <v>Geen overschrijding</v>
      </c>
    </row>
    <row r="60" spans="1:9">
      <c r="A60" s="116">
        <v>40586</v>
      </c>
      <c r="B60" s="124">
        <v>146</v>
      </c>
      <c r="C60" s="118">
        <f t="shared" si="3"/>
        <v>13.139999999999999</v>
      </c>
      <c r="D60" s="119">
        <f t="shared" si="4"/>
        <v>119.72</v>
      </c>
      <c r="E60" s="120">
        <f t="shared" si="0"/>
        <v>6.5699999999999994</v>
      </c>
      <c r="F60" s="121">
        <f t="shared" si="5"/>
        <v>1</v>
      </c>
      <c r="G60" s="121">
        <f t="shared" si="6"/>
        <v>225</v>
      </c>
      <c r="H60" s="122">
        <f t="shared" si="7"/>
        <v>120</v>
      </c>
      <c r="I60" s="17" t="str">
        <f t="shared" si="8"/>
        <v>Geen overschrijding</v>
      </c>
    </row>
    <row r="61" spans="1:9">
      <c r="A61" s="116">
        <v>40587</v>
      </c>
      <c r="B61" s="124">
        <v>151</v>
      </c>
      <c r="C61" s="118">
        <f t="shared" si="3"/>
        <v>13.59</v>
      </c>
      <c r="D61" s="119">
        <f t="shared" si="4"/>
        <v>123.82</v>
      </c>
      <c r="E61" s="120">
        <f t="shared" si="0"/>
        <v>6.7949999999999999</v>
      </c>
      <c r="F61" s="121">
        <f t="shared" si="5"/>
        <v>1</v>
      </c>
      <c r="G61" s="121">
        <f t="shared" si="6"/>
        <v>225</v>
      </c>
      <c r="H61" s="122">
        <f t="shared" si="7"/>
        <v>124</v>
      </c>
      <c r="I61" s="17" t="str">
        <f t="shared" si="8"/>
        <v>Geen overschrijding</v>
      </c>
    </row>
    <row r="62" spans="1:9">
      <c r="A62" s="116">
        <v>40588</v>
      </c>
      <c r="B62" s="124">
        <v>150</v>
      </c>
      <c r="C62" s="118">
        <f t="shared" si="3"/>
        <v>13.5</v>
      </c>
      <c r="D62" s="119">
        <f t="shared" si="4"/>
        <v>123</v>
      </c>
      <c r="E62" s="120">
        <f t="shared" si="0"/>
        <v>6.75</v>
      </c>
      <c r="F62" s="121">
        <f t="shared" si="5"/>
        <v>1</v>
      </c>
      <c r="G62" s="121">
        <f t="shared" si="6"/>
        <v>225</v>
      </c>
      <c r="H62" s="122">
        <f t="shared" si="7"/>
        <v>123</v>
      </c>
      <c r="I62" s="17" t="str">
        <f t="shared" si="8"/>
        <v>Geen overschrijding</v>
      </c>
    </row>
    <row r="63" spans="1:9">
      <c r="A63" s="116">
        <v>40590</v>
      </c>
      <c r="B63" s="126">
        <v>162</v>
      </c>
      <c r="C63" s="118">
        <f t="shared" si="3"/>
        <v>14.58</v>
      </c>
      <c r="D63" s="119">
        <f t="shared" si="4"/>
        <v>132.84</v>
      </c>
      <c r="E63" s="120">
        <f t="shared" si="0"/>
        <v>7.29</v>
      </c>
      <c r="F63" s="121">
        <f t="shared" si="5"/>
        <v>1</v>
      </c>
      <c r="G63" s="121">
        <f t="shared" si="6"/>
        <v>225</v>
      </c>
      <c r="H63" s="122">
        <f t="shared" si="7"/>
        <v>133</v>
      </c>
      <c r="I63" s="17" t="str">
        <f t="shared" si="8"/>
        <v>Geen overschrijding</v>
      </c>
    </row>
    <row r="64" spans="1:9">
      <c r="A64" s="116">
        <v>40591</v>
      </c>
      <c r="B64" s="124">
        <v>171</v>
      </c>
      <c r="C64" s="118">
        <f t="shared" si="3"/>
        <v>15.389999999999999</v>
      </c>
      <c r="D64" s="119">
        <f t="shared" si="4"/>
        <v>140.22</v>
      </c>
      <c r="E64" s="120">
        <f t="shared" si="0"/>
        <v>7.6949999999999994</v>
      </c>
      <c r="F64" s="121">
        <f t="shared" si="5"/>
        <v>1</v>
      </c>
      <c r="G64" s="121">
        <f t="shared" si="6"/>
        <v>225</v>
      </c>
      <c r="H64" s="122">
        <f t="shared" si="7"/>
        <v>140</v>
      </c>
      <c r="I64" s="17" t="str">
        <f t="shared" si="8"/>
        <v>Geen overschrijding</v>
      </c>
    </row>
    <row r="65" spans="1:9">
      <c r="A65" s="116">
        <v>40592</v>
      </c>
      <c r="B65" s="124">
        <v>165</v>
      </c>
      <c r="C65" s="118">
        <f t="shared" si="3"/>
        <v>14.85</v>
      </c>
      <c r="D65" s="119">
        <f t="shared" si="4"/>
        <v>135.30000000000001</v>
      </c>
      <c r="E65" s="120">
        <f t="shared" si="0"/>
        <v>7.4249999999999998</v>
      </c>
      <c r="F65" s="121">
        <f t="shared" si="5"/>
        <v>1</v>
      </c>
      <c r="G65" s="121">
        <f t="shared" si="6"/>
        <v>225</v>
      </c>
      <c r="H65" s="122">
        <f t="shared" si="7"/>
        <v>135</v>
      </c>
      <c r="I65" s="17" t="str">
        <f t="shared" si="8"/>
        <v>Geen overschrijding</v>
      </c>
    </row>
    <row r="66" spans="1:9">
      <c r="A66" s="116">
        <v>40593</v>
      </c>
      <c r="B66" s="124">
        <v>169</v>
      </c>
      <c r="C66" s="118">
        <f t="shared" si="3"/>
        <v>15.209999999999999</v>
      </c>
      <c r="D66" s="119">
        <f t="shared" si="4"/>
        <v>138.58000000000001</v>
      </c>
      <c r="E66" s="120">
        <f t="shared" si="0"/>
        <v>7.6049999999999995</v>
      </c>
      <c r="F66" s="121">
        <f t="shared" si="5"/>
        <v>1</v>
      </c>
      <c r="G66" s="121">
        <f t="shared" si="6"/>
        <v>225</v>
      </c>
      <c r="H66" s="122">
        <f t="shared" si="7"/>
        <v>139</v>
      </c>
      <c r="I66" s="17" t="str">
        <f t="shared" si="8"/>
        <v>Geen overschrijding</v>
      </c>
    </row>
    <row r="67" spans="1:9">
      <c r="A67" s="116">
        <v>40594</v>
      </c>
      <c r="B67" s="124">
        <v>154</v>
      </c>
      <c r="C67" s="118">
        <f t="shared" si="3"/>
        <v>13.86</v>
      </c>
      <c r="D67" s="119">
        <f t="shared" si="4"/>
        <v>126.28</v>
      </c>
      <c r="E67" s="120">
        <f t="shared" si="0"/>
        <v>6.93</v>
      </c>
      <c r="F67" s="121">
        <f t="shared" si="5"/>
        <v>1</v>
      </c>
      <c r="G67" s="121">
        <f t="shared" si="6"/>
        <v>225</v>
      </c>
      <c r="H67" s="122">
        <f t="shared" si="7"/>
        <v>126</v>
      </c>
      <c r="I67" s="17" t="str">
        <f t="shared" si="8"/>
        <v>Geen overschrijding</v>
      </c>
    </row>
    <row r="68" spans="1:9">
      <c r="A68" s="116">
        <v>40595</v>
      </c>
      <c r="B68" s="124">
        <v>172</v>
      </c>
      <c r="C68" s="118">
        <f t="shared" si="3"/>
        <v>15.479999999999999</v>
      </c>
      <c r="D68" s="119">
        <f t="shared" si="4"/>
        <v>141.04</v>
      </c>
      <c r="E68" s="120">
        <f t="shared" si="0"/>
        <v>7.7399999999999993</v>
      </c>
      <c r="F68" s="121">
        <f t="shared" si="5"/>
        <v>1</v>
      </c>
      <c r="G68" s="121">
        <f t="shared" si="6"/>
        <v>225</v>
      </c>
      <c r="H68" s="122">
        <f t="shared" si="7"/>
        <v>141</v>
      </c>
      <c r="I68" s="17" t="str">
        <f t="shared" si="8"/>
        <v>Geen overschrijding</v>
      </c>
    </row>
    <row r="69" spans="1:9">
      <c r="A69" s="116">
        <v>40596</v>
      </c>
      <c r="B69" s="124">
        <v>127</v>
      </c>
      <c r="C69" s="118">
        <f t="shared" si="3"/>
        <v>11.43</v>
      </c>
      <c r="D69" s="119">
        <f t="shared" si="4"/>
        <v>104.14</v>
      </c>
      <c r="E69" s="120">
        <f t="shared" si="0"/>
        <v>5.7149999999999999</v>
      </c>
      <c r="F69" s="121">
        <f t="shared" si="5"/>
        <v>1</v>
      </c>
      <c r="G69" s="121">
        <f t="shared" si="6"/>
        <v>225</v>
      </c>
      <c r="H69" s="122">
        <f t="shared" si="7"/>
        <v>104</v>
      </c>
      <c r="I69" s="17" t="str">
        <f t="shared" si="8"/>
        <v>Geen overschrijding</v>
      </c>
    </row>
    <row r="70" spans="1:9">
      <c r="A70" s="116">
        <v>40597</v>
      </c>
      <c r="B70" s="124">
        <v>130</v>
      </c>
      <c r="C70" s="118">
        <f t="shared" si="3"/>
        <v>11.7</v>
      </c>
      <c r="D70" s="119">
        <f t="shared" si="4"/>
        <v>106.6</v>
      </c>
      <c r="E70" s="120">
        <f t="shared" si="0"/>
        <v>5.85</v>
      </c>
      <c r="F70" s="121">
        <f t="shared" si="5"/>
        <v>1</v>
      </c>
      <c r="G70" s="121">
        <f t="shared" si="6"/>
        <v>225</v>
      </c>
      <c r="H70" s="122">
        <f t="shared" si="7"/>
        <v>107</v>
      </c>
      <c r="I70" s="17" t="str">
        <f t="shared" si="8"/>
        <v>Geen overschrijding</v>
      </c>
    </row>
    <row r="71" spans="1:9">
      <c r="A71" s="116">
        <v>40597</v>
      </c>
      <c r="B71" s="125">
        <v>140</v>
      </c>
      <c r="C71" s="118">
        <f t="shared" si="3"/>
        <v>12.6</v>
      </c>
      <c r="D71" s="119">
        <f t="shared" si="4"/>
        <v>114.8</v>
      </c>
      <c r="E71" s="120">
        <f t="shared" si="0"/>
        <v>6.3</v>
      </c>
      <c r="F71" s="121">
        <f t="shared" si="5"/>
        <v>1</v>
      </c>
      <c r="G71" s="121">
        <f t="shared" si="6"/>
        <v>225</v>
      </c>
      <c r="H71" s="122">
        <f t="shared" si="7"/>
        <v>115</v>
      </c>
      <c r="I71" s="17" t="str">
        <f t="shared" si="8"/>
        <v>Geen overschrijding</v>
      </c>
    </row>
    <row r="72" spans="1:9">
      <c r="A72" s="116">
        <v>40598</v>
      </c>
      <c r="B72" s="124">
        <v>180</v>
      </c>
      <c r="C72" s="118">
        <f t="shared" si="3"/>
        <v>16.2</v>
      </c>
      <c r="D72" s="119">
        <f t="shared" si="4"/>
        <v>147.6</v>
      </c>
      <c r="E72" s="120">
        <f t="shared" si="0"/>
        <v>8.1</v>
      </c>
      <c r="F72" s="121">
        <f t="shared" si="5"/>
        <v>1</v>
      </c>
      <c r="G72" s="121">
        <f t="shared" si="6"/>
        <v>225</v>
      </c>
      <c r="H72" s="122">
        <f t="shared" si="7"/>
        <v>148</v>
      </c>
      <c r="I72" s="17" t="str">
        <f t="shared" si="8"/>
        <v>Geen overschrijding</v>
      </c>
    </row>
    <row r="73" spans="1:9">
      <c r="A73" s="116">
        <v>40599</v>
      </c>
      <c r="B73" s="124">
        <v>170</v>
      </c>
      <c r="C73" s="118">
        <f t="shared" si="3"/>
        <v>15.299999999999999</v>
      </c>
      <c r="D73" s="119">
        <f t="shared" si="4"/>
        <v>139.4</v>
      </c>
      <c r="E73" s="120">
        <f t="shared" si="0"/>
        <v>7.6499999999999995</v>
      </c>
      <c r="F73" s="121">
        <f t="shared" si="5"/>
        <v>1</v>
      </c>
      <c r="G73" s="121">
        <f t="shared" si="6"/>
        <v>225</v>
      </c>
      <c r="H73" s="122">
        <f t="shared" si="7"/>
        <v>139</v>
      </c>
      <c r="I73" s="17" t="str">
        <f t="shared" si="8"/>
        <v>Geen overschrijding</v>
      </c>
    </row>
    <row r="74" spans="1:9">
      <c r="A74" s="116">
        <v>40600</v>
      </c>
      <c r="B74" s="124">
        <v>165</v>
      </c>
      <c r="C74" s="118">
        <f t="shared" si="3"/>
        <v>14.85</v>
      </c>
      <c r="D74" s="119">
        <f t="shared" si="4"/>
        <v>135.30000000000001</v>
      </c>
      <c r="E74" s="120">
        <f t="shared" si="0"/>
        <v>7.4249999999999998</v>
      </c>
      <c r="F74" s="121">
        <f t="shared" si="5"/>
        <v>1</v>
      </c>
      <c r="G74" s="121">
        <f t="shared" si="6"/>
        <v>225</v>
      </c>
      <c r="H74" s="122">
        <f t="shared" si="7"/>
        <v>135</v>
      </c>
      <c r="I74" s="17" t="str">
        <f t="shared" si="8"/>
        <v>Geen overschrijding</v>
      </c>
    </row>
    <row r="75" spans="1:9">
      <c r="A75" s="116">
        <v>40601</v>
      </c>
      <c r="B75" s="124">
        <v>161</v>
      </c>
      <c r="C75" s="118">
        <f t="shared" si="3"/>
        <v>14.49</v>
      </c>
      <c r="D75" s="119">
        <f t="shared" si="4"/>
        <v>132.02000000000001</v>
      </c>
      <c r="E75" s="120">
        <f t="shared" si="0"/>
        <v>7.2450000000000001</v>
      </c>
      <c r="F75" s="121">
        <f t="shared" si="5"/>
        <v>1</v>
      </c>
      <c r="G75" s="121">
        <f t="shared" si="6"/>
        <v>225</v>
      </c>
      <c r="H75" s="122">
        <f t="shared" si="7"/>
        <v>132</v>
      </c>
      <c r="I75" s="17" t="str">
        <f t="shared" si="8"/>
        <v>Geen overschrijding</v>
      </c>
    </row>
    <row r="76" spans="1:9">
      <c r="A76" s="116">
        <v>40602</v>
      </c>
      <c r="B76" s="124">
        <v>143</v>
      </c>
      <c r="C76" s="118">
        <f t="shared" si="3"/>
        <v>12.87</v>
      </c>
      <c r="D76" s="119">
        <f t="shared" si="4"/>
        <v>117.26</v>
      </c>
      <c r="E76" s="120">
        <f t="shared" si="0"/>
        <v>6.4349999999999996</v>
      </c>
      <c r="F76" s="121">
        <f t="shared" si="5"/>
        <v>1</v>
      </c>
      <c r="G76" s="121">
        <f t="shared" si="6"/>
        <v>225</v>
      </c>
      <c r="H76" s="122">
        <f t="shared" si="7"/>
        <v>117</v>
      </c>
      <c r="I76" s="17" t="str">
        <f t="shared" si="8"/>
        <v>Geen overschrijding</v>
      </c>
    </row>
    <row r="77" spans="1:9">
      <c r="A77" s="116">
        <v>40603</v>
      </c>
      <c r="B77" s="124">
        <v>136</v>
      </c>
      <c r="C77" s="118">
        <f t="shared" si="3"/>
        <v>12.24</v>
      </c>
      <c r="D77" s="119">
        <f t="shared" si="4"/>
        <v>111.52</v>
      </c>
      <c r="E77" s="120">
        <f t="shared" si="0"/>
        <v>6.12</v>
      </c>
      <c r="F77" s="121">
        <f t="shared" si="5"/>
        <v>1</v>
      </c>
      <c r="G77" s="121">
        <f t="shared" si="6"/>
        <v>225</v>
      </c>
      <c r="H77" s="122">
        <f t="shared" ref="H77:H108" si="9">MROUND(D77,F77)</f>
        <v>112</v>
      </c>
      <c r="I77" s="17" t="str">
        <f t="shared" ref="I77:I108" si="10">IF(H77&gt;$D$4,"Overschrijding","Geen overschrijding")</f>
        <v>Geen overschrijding</v>
      </c>
    </row>
    <row r="78" spans="1:9">
      <c r="A78" s="116">
        <v>40604</v>
      </c>
      <c r="B78" s="124">
        <v>124</v>
      </c>
      <c r="C78" s="118">
        <f t="shared" ref="C78:C137" si="11">$D$3*B78</f>
        <v>11.16</v>
      </c>
      <c r="D78" s="119">
        <f t="shared" ref="D78:D137" si="12">B78-2*C78</f>
        <v>101.68</v>
      </c>
      <c r="E78" s="120">
        <f t="shared" ref="E78:E137" si="13">C78/2</f>
        <v>5.58</v>
      </c>
      <c r="F78" s="121">
        <f t="shared" ref="F78:F137" si="14">IF(AND(10&lt;E78,E78&lt;100),10,IF(AND(1&lt;E78,E78&lt;10),1,IF(AND(0.1&lt;E78,E78&lt;1),0.1,IF(AND(0.01&lt;E78,E78&lt;0.1),0.01,IF(AND(0.001&lt;E78,E78&lt;0.01),0.001)))))</f>
        <v>1</v>
      </c>
      <c r="G78" s="121">
        <f t="shared" ref="G78:G137" si="15">$D$4</f>
        <v>225</v>
      </c>
      <c r="H78" s="122">
        <f t="shared" si="9"/>
        <v>102</v>
      </c>
      <c r="I78" s="17" t="str">
        <f t="shared" si="10"/>
        <v>Geen overschrijding</v>
      </c>
    </row>
    <row r="79" spans="1:9">
      <c r="A79" s="116">
        <v>40605</v>
      </c>
      <c r="B79" s="124">
        <v>95</v>
      </c>
      <c r="C79" s="118">
        <f t="shared" si="11"/>
        <v>8.5499999999999989</v>
      </c>
      <c r="D79" s="119">
        <f t="shared" si="12"/>
        <v>77.900000000000006</v>
      </c>
      <c r="E79" s="120">
        <f t="shared" si="13"/>
        <v>4.2749999999999995</v>
      </c>
      <c r="F79" s="121">
        <f t="shared" si="14"/>
        <v>1</v>
      </c>
      <c r="G79" s="121">
        <f t="shared" si="15"/>
        <v>225</v>
      </c>
      <c r="H79" s="122">
        <f t="shared" si="9"/>
        <v>78</v>
      </c>
      <c r="I79" s="17" t="str">
        <f t="shared" si="10"/>
        <v>Geen overschrijding</v>
      </c>
    </row>
    <row r="80" spans="1:9">
      <c r="A80" s="116">
        <v>40606</v>
      </c>
      <c r="B80" s="124">
        <v>133</v>
      </c>
      <c r="C80" s="118">
        <f t="shared" si="11"/>
        <v>11.969999999999999</v>
      </c>
      <c r="D80" s="119">
        <f t="shared" si="12"/>
        <v>109.06</v>
      </c>
      <c r="E80" s="120">
        <f t="shared" si="13"/>
        <v>5.9849999999999994</v>
      </c>
      <c r="F80" s="121">
        <f t="shared" si="14"/>
        <v>1</v>
      </c>
      <c r="G80" s="121">
        <f t="shared" si="15"/>
        <v>225</v>
      </c>
      <c r="H80" s="122">
        <f t="shared" si="9"/>
        <v>109</v>
      </c>
      <c r="I80" s="17" t="str">
        <f t="shared" si="10"/>
        <v>Geen overschrijding</v>
      </c>
    </row>
    <row r="81" spans="1:9">
      <c r="A81" s="116">
        <v>40607</v>
      </c>
      <c r="B81" s="124">
        <v>375</v>
      </c>
      <c r="C81" s="118">
        <f t="shared" si="11"/>
        <v>33.75</v>
      </c>
      <c r="D81" s="119">
        <f t="shared" si="12"/>
        <v>307.5</v>
      </c>
      <c r="E81" s="120">
        <f t="shared" si="13"/>
        <v>16.875</v>
      </c>
      <c r="F81" s="121">
        <f t="shared" si="14"/>
        <v>10</v>
      </c>
      <c r="G81" s="121">
        <f t="shared" si="15"/>
        <v>225</v>
      </c>
      <c r="H81" s="122">
        <f t="shared" si="9"/>
        <v>310</v>
      </c>
      <c r="I81" s="17" t="str">
        <f t="shared" si="10"/>
        <v>Overschrijding</v>
      </c>
    </row>
    <row r="82" spans="1:9">
      <c r="A82" s="116">
        <v>40608</v>
      </c>
      <c r="B82" s="124">
        <v>437</v>
      </c>
      <c r="C82" s="118">
        <f t="shared" si="11"/>
        <v>39.33</v>
      </c>
      <c r="D82" s="119">
        <f t="shared" si="12"/>
        <v>358.34000000000003</v>
      </c>
      <c r="E82" s="120">
        <f t="shared" si="13"/>
        <v>19.664999999999999</v>
      </c>
      <c r="F82" s="121">
        <f t="shared" si="14"/>
        <v>10</v>
      </c>
      <c r="G82" s="121">
        <f t="shared" si="15"/>
        <v>225</v>
      </c>
      <c r="H82" s="122">
        <f t="shared" si="9"/>
        <v>360</v>
      </c>
      <c r="I82" s="17" t="str">
        <f t="shared" si="10"/>
        <v>Overschrijding</v>
      </c>
    </row>
    <row r="83" spans="1:9">
      <c r="A83" s="116">
        <v>40608</v>
      </c>
      <c r="B83" s="125">
        <v>570</v>
      </c>
      <c r="C83" s="118">
        <f t="shared" si="11"/>
        <v>51.3</v>
      </c>
      <c r="D83" s="119">
        <f t="shared" si="12"/>
        <v>467.4</v>
      </c>
      <c r="E83" s="120">
        <f t="shared" si="13"/>
        <v>25.65</v>
      </c>
      <c r="F83" s="121">
        <f t="shared" si="14"/>
        <v>10</v>
      </c>
      <c r="G83" s="121">
        <f t="shared" si="15"/>
        <v>225</v>
      </c>
      <c r="H83" s="122">
        <f t="shared" si="9"/>
        <v>470</v>
      </c>
      <c r="I83" s="17" t="str">
        <f t="shared" si="10"/>
        <v>Overschrijding</v>
      </c>
    </row>
    <row r="84" spans="1:9">
      <c r="A84" s="116">
        <v>40609</v>
      </c>
      <c r="B84" s="124">
        <v>205</v>
      </c>
      <c r="C84" s="118">
        <f t="shared" si="11"/>
        <v>18.45</v>
      </c>
      <c r="D84" s="119">
        <f t="shared" si="12"/>
        <v>168.1</v>
      </c>
      <c r="E84" s="120">
        <f t="shared" si="13"/>
        <v>9.2249999999999996</v>
      </c>
      <c r="F84" s="121">
        <f t="shared" si="14"/>
        <v>1</v>
      </c>
      <c r="G84" s="121">
        <f t="shared" si="15"/>
        <v>225</v>
      </c>
      <c r="H84" s="122">
        <f t="shared" si="9"/>
        <v>168</v>
      </c>
      <c r="I84" s="17" t="str">
        <f t="shared" si="10"/>
        <v>Geen overschrijding</v>
      </c>
    </row>
    <row r="85" spans="1:9">
      <c r="A85" s="116">
        <v>40610</v>
      </c>
      <c r="B85" s="124">
        <v>171</v>
      </c>
      <c r="C85" s="118">
        <f t="shared" si="11"/>
        <v>15.389999999999999</v>
      </c>
      <c r="D85" s="119">
        <f t="shared" si="12"/>
        <v>140.22</v>
      </c>
      <c r="E85" s="120">
        <f t="shared" si="13"/>
        <v>7.6949999999999994</v>
      </c>
      <c r="F85" s="121">
        <f t="shared" si="14"/>
        <v>1</v>
      </c>
      <c r="G85" s="121">
        <f t="shared" si="15"/>
        <v>225</v>
      </c>
      <c r="H85" s="122">
        <f t="shared" si="9"/>
        <v>140</v>
      </c>
      <c r="I85" s="17" t="str">
        <f t="shared" si="10"/>
        <v>Geen overschrijding</v>
      </c>
    </row>
    <row r="86" spans="1:9">
      <c r="A86" s="116">
        <v>40611</v>
      </c>
      <c r="B86" s="124">
        <v>150</v>
      </c>
      <c r="C86" s="118">
        <f t="shared" si="11"/>
        <v>13.5</v>
      </c>
      <c r="D86" s="119">
        <f t="shared" si="12"/>
        <v>123</v>
      </c>
      <c r="E86" s="120">
        <f t="shared" si="13"/>
        <v>6.75</v>
      </c>
      <c r="F86" s="121">
        <f t="shared" si="14"/>
        <v>1</v>
      </c>
      <c r="G86" s="121">
        <f t="shared" si="15"/>
        <v>225</v>
      </c>
      <c r="H86" s="122">
        <f t="shared" si="9"/>
        <v>123</v>
      </c>
      <c r="I86" s="17" t="str">
        <f t="shared" si="10"/>
        <v>Geen overschrijding</v>
      </c>
    </row>
    <row r="87" spans="1:9">
      <c r="A87" s="116">
        <v>40612</v>
      </c>
      <c r="B87" s="124">
        <v>123</v>
      </c>
      <c r="C87" s="118">
        <f t="shared" si="11"/>
        <v>11.07</v>
      </c>
      <c r="D87" s="119">
        <f t="shared" si="12"/>
        <v>100.86</v>
      </c>
      <c r="E87" s="120">
        <f t="shared" si="13"/>
        <v>5.5350000000000001</v>
      </c>
      <c r="F87" s="121">
        <f t="shared" si="14"/>
        <v>1</v>
      </c>
      <c r="G87" s="121">
        <f t="shared" si="15"/>
        <v>225</v>
      </c>
      <c r="H87" s="122">
        <f t="shared" si="9"/>
        <v>101</v>
      </c>
      <c r="I87" s="17" t="str">
        <f t="shared" si="10"/>
        <v>Geen overschrijding</v>
      </c>
    </row>
    <row r="88" spans="1:9">
      <c r="A88" s="116">
        <v>40613</v>
      </c>
      <c r="B88" s="124">
        <v>109</v>
      </c>
      <c r="C88" s="118">
        <f t="shared" si="11"/>
        <v>9.81</v>
      </c>
      <c r="D88" s="119">
        <f t="shared" si="12"/>
        <v>89.38</v>
      </c>
      <c r="E88" s="120">
        <f t="shared" si="13"/>
        <v>4.9050000000000002</v>
      </c>
      <c r="F88" s="121">
        <f t="shared" si="14"/>
        <v>1</v>
      </c>
      <c r="G88" s="121">
        <f t="shared" si="15"/>
        <v>225</v>
      </c>
      <c r="H88" s="122">
        <f t="shared" si="9"/>
        <v>89</v>
      </c>
      <c r="I88" s="17" t="str">
        <f t="shared" si="10"/>
        <v>Geen overschrijding</v>
      </c>
    </row>
    <row r="89" spans="1:9">
      <c r="A89" s="116">
        <v>40614</v>
      </c>
      <c r="B89" s="124">
        <v>114</v>
      </c>
      <c r="C89" s="118">
        <f t="shared" si="11"/>
        <v>10.26</v>
      </c>
      <c r="D89" s="119">
        <f t="shared" si="12"/>
        <v>93.48</v>
      </c>
      <c r="E89" s="120">
        <f t="shared" si="13"/>
        <v>5.13</v>
      </c>
      <c r="F89" s="121">
        <f t="shared" si="14"/>
        <v>1</v>
      </c>
      <c r="G89" s="121">
        <f t="shared" si="15"/>
        <v>225</v>
      </c>
      <c r="H89" s="122">
        <f t="shared" si="9"/>
        <v>93</v>
      </c>
      <c r="I89" s="17" t="str">
        <f t="shared" si="10"/>
        <v>Geen overschrijding</v>
      </c>
    </row>
    <row r="90" spans="1:9">
      <c r="A90" s="116">
        <v>40615</v>
      </c>
      <c r="B90" s="124">
        <v>123</v>
      </c>
      <c r="C90" s="118">
        <f t="shared" si="11"/>
        <v>11.07</v>
      </c>
      <c r="D90" s="119">
        <f t="shared" si="12"/>
        <v>100.86</v>
      </c>
      <c r="E90" s="120">
        <f t="shared" si="13"/>
        <v>5.5350000000000001</v>
      </c>
      <c r="F90" s="121">
        <f t="shared" si="14"/>
        <v>1</v>
      </c>
      <c r="G90" s="121">
        <f t="shared" si="15"/>
        <v>225</v>
      </c>
      <c r="H90" s="122">
        <f t="shared" si="9"/>
        <v>101</v>
      </c>
      <c r="I90" s="17" t="str">
        <f t="shared" si="10"/>
        <v>Geen overschrijding</v>
      </c>
    </row>
    <row r="91" spans="1:9">
      <c r="A91" s="116">
        <v>40615</v>
      </c>
      <c r="B91" s="125">
        <v>81</v>
      </c>
      <c r="C91" s="118">
        <f t="shared" si="11"/>
        <v>7.29</v>
      </c>
      <c r="D91" s="119">
        <f t="shared" si="12"/>
        <v>66.42</v>
      </c>
      <c r="E91" s="120">
        <f t="shared" si="13"/>
        <v>3.645</v>
      </c>
      <c r="F91" s="121">
        <f t="shared" si="14"/>
        <v>1</v>
      </c>
      <c r="G91" s="121">
        <f t="shared" si="15"/>
        <v>225</v>
      </c>
      <c r="H91" s="122">
        <f t="shared" si="9"/>
        <v>66</v>
      </c>
      <c r="I91" s="17" t="str">
        <f t="shared" si="10"/>
        <v>Geen overschrijding</v>
      </c>
    </row>
    <row r="92" spans="1:9">
      <c r="A92" s="116">
        <v>40616</v>
      </c>
      <c r="B92" s="124">
        <v>104</v>
      </c>
      <c r="C92" s="118">
        <f t="shared" si="11"/>
        <v>9.36</v>
      </c>
      <c r="D92" s="119">
        <f t="shared" si="12"/>
        <v>85.28</v>
      </c>
      <c r="E92" s="120">
        <f t="shared" si="13"/>
        <v>4.68</v>
      </c>
      <c r="F92" s="121">
        <f t="shared" si="14"/>
        <v>1</v>
      </c>
      <c r="G92" s="121">
        <f t="shared" si="15"/>
        <v>225</v>
      </c>
      <c r="H92" s="122">
        <f t="shared" si="9"/>
        <v>85</v>
      </c>
      <c r="I92" s="17" t="str">
        <f t="shared" si="10"/>
        <v>Geen overschrijding</v>
      </c>
    </row>
    <row r="93" spans="1:9">
      <c r="A93" s="116">
        <v>40617</v>
      </c>
      <c r="B93" s="124">
        <v>120</v>
      </c>
      <c r="C93" s="118">
        <f t="shared" si="11"/>
        <v>10.799999999999999</v>
      </c>
      <c r="D93" s="119">
        <f t="shared" si="12"/>
        <v>98.4</v>
      </c>
      <c r="E93" s="120">
        <f t="shared" si="13"/>
        <v>5.3999999999999995</v>
      </c>
      <c r="F93" s="121">
        <f t="shared" si="14"/>
        <v>1</v>
      </c>
      <c r="G93" s="121">
        <f t="shared" si="15"/>
        <v>225</v>
      </c>
      <c r="H93" s="122">
        <f t="shared" si="9"/>
        <v>98</v>
      </c>
      <c r="I93" s="17" t="str">
        <f t="shared" si="10"/>
        <v>Geen overschrijding</v>
      </c>
    </row>
    <row r="94" spans="1:9">
      <c r="A94" s="116">
        <v>40618</v>
      </c>
      <c r="B94" s="124">
        <v>100</v>
      </c>
      <c r="C94" s="118">
        <f t="shared" si="11"/>
        <v>9</v>
      </c>
      <c r="D94" s="119">
        <f t="shared" si="12"/>
        <v>82</v>
      </c>
      <c r="E94" s="120">
        <f t="shared" si="13"/>
        <v>4.5</v>
      </c>
      <c r="F94" s="121">
        <f t="shared" si="14"/>
        <v>1</v>
      </c>
      <c r="G94" s="121">
        <f t="shared" si="15"/>
        <v>225</v>
      </c>
      <c r="H94" s="122">
        <f t="shared" si="9"/>
        <v>82</v>
      </c>
      <c r="I94" s="17" t="str">
        <f t="shared" si="10"/>
        <v>Geen overschrijding</v>
      </c>
    </row>
    <row r="95" spans="1:9">
      <c r="A95" s="116">
        <v>40619</v>
      </c>
      <c r="B95" s="124">
        <v>131</v>
      </c>
      <c r="C95" s="118">
        <f t="shared" si="11"/>
        <v>11.79</v>
      </c>
      <c r="D95" s="119">
        <f t="shared" si="12"/>
        <v>107.42</v>
      </c>
      <c r="E95" s="120">
        <f t="shared" si="13"/>
        <v>5.8949999999999996</v>
      </c>
      <c r="F95" s="121">
        <f t="shared" si="14"/>
        <v>1</v>
      </c>
      <c r="G95" s="121">
        <f t="shared" si="15"/>
        <v>225</v>
      </c>
      <c r="H95" s="122">
        <f t="shared" si="9"/>
        <v>107</v>
      </c>
      <c r="I95" s="17" t="str">
        <f t="shared" si="10"/>
        <v>Geen overschrijding</v>
      </c>
    </row>
    <row r="96" spans="1:9">
      <c r="A96" s="116">
        <v>40620</v>
      </c>
      <c r="B96" s="124">
        <v>215</v>
      </c>
      <c r="C96" s="118">
        <f t="shared" si="11"/>
        <v>19.349999999999998</v>
      </c>
      <c r="D96" s="119">
        <f t="shared" si="12"/>
        <v>176.3</v>
      </c>
      <c r="E96" s="120">
        <f t="shared" si="13"/>
        <v>9.6749999999999989</v>
      </c>
      <c r="F96" s="121">
        <f t="shared" si="14"/>
        <v>1</v>
      </c>
      <c r="G96" s="121">
        <f t="shared" si="15"/>
        <v>225</v>
      </c>
      <c r="H96" s="122">
        <f t="shared" si="9"/>
        <v>176</v>
      </c>
      <c r="I96" s="17" t="str">
        <f t="shared" si="10"/>
        <v>Geen overschrijding</v>
      </c>
    </row>
    <row r="97" spans="1:9">
      <c r="A97" s="116">
        <v>40621</v>
      </c>
      <c r="B97" s="124">
        <v>144</v>
      </c>
      <c r="C97" s="118">
        <f t="shared" si="11"/>
        <v>12.959999999999999</v>
      </c>
      <c r="D97" s="119">
        <f t="shared" si="12"/>
        <v>118.08</v>
      </c>
      <c r="E97" s="120">
        <f t="shared" si="13"/>
        <v>6.4799999999999995</v>
      </c>
      <c r="F97" s="121">
        <f t="shared" si="14"/>
        <v>1</v>
      </c>
      <c r="G97" s="121">
        <f t="shared" si="15"/>
        <v>225</v>
      </c>
      <c r="H97" s="122">
        <f t="shared" si="9"/>
        <v>118</v>
      </c>
      <c r="I97" s="17" t="str">
        <f t="shared" si="10"/>
        <v>Geen overschrijding</v>
      </c>
    </row>
    <row r="98" spans="1:9">
      <c r="A98" s="116">
        <v>40622</v>
      </c>
      <c r="B98" s="124">
        <v>152</v>
      </c>
      <c r="C98" s="118">
        <f t="shared" si="11"/>
        <v>13.68</v>
      </c>
      <c r="D98" s="119">
        <f t="shared" si="12"/>
        <v>124.64</v>
      </c>
      <c r="E98" s="120">
        <f t="shared" si="13"/>
        <v>6.84</v>
      </c>
      <c r="F98" s="121">
        <f t="shared" si="14"/>
        <v>1</v>
      </c>
      <c r="G98" s="121">
        <f t="shared" si="15"/>
        <v>225</v>
      </c>
      <c r="H98" s="122">
        <f t="shared" si="9"/>
        <v>125</v>
      </c>
      <c r="I98" s="17" t="str">
        <f t="shared" si="10"/>
        <v>Geen overschrijding</v>
      </c>
    </row>
    <row r="99" spans="1:9">
      <c r="A99" s="116">
        <v>40623</v>
      </c>
      <c r="B99" s="124">
        <v>121</v>
      </c>
      <c r="C99" s="118">
        <f t="shared" si="11"/>
        <v>10.889999999999999</v>
      </c>
      <c r="D99" s="119">
        <f t="shared" si="12"/>
        <v>99.22</v>
      </c>
      <c r="E99" s="120">
        <f t="shared" si="13"/>
        <v>5.4449999999999994</v>
      </c>
      <c r="F99" s="121">
        <f t="shared" si="14"/>
        <v>1</v>
      </c>
      <c r="G99" s="121">
        <f t="shared" si="15"/>
        <v>225</v>
      </c>
      <c r="H99" s="122">
        <f t="shared" si="9"/>
        <v>99</v>
      </c>
      <c r="I99" s="17" t="str">
        <f t="shared" si="10"/>
        <v>Geen overschrijding</v>
      </c>
    </row>
    <row r="100" spans="1:9">
      <c r="A100" s="116">
        <v>21</v>
      </c>
      <c r="B100" s="125">
        <v>110</v>
      </c>
      <c r="C100" s="118">
        <f t="shared" si="11"/>
        <v>9.9</v>
      </c>
      <c r="D100" s="119">
        <f t="shared" si="12"/>
        <v>90.2</v>
      </c>
      <c r="E100" s="120">
        <f t="shared" si="13"/>
        <v>4.95</v>
      </c>
      <c r="F100" s="121">
        <f t="shared" si="14"/>
        <v>1</v>
      </c>
      <c r="G100" s="121">
        <f t="shared" si="15"/>
        <v>225</v>
      </c>
      <c r="H100" s="122">
        <f t="shared" si="9"/>
        <v>90</v>
      </c>
      <c r="I100" s="17" t="str">
        <f t="shared" si="10"/>
        <v>Geen overschrijding</v>
      </c>
    </row>
    <row r="101" spans="1:9">
      <c r="A101" s="116">
        <v>40624</v>
      </c>
      <c r="B101" s="124">
        <v>210</v>
      </c>
      <c r="C101" s="118">
        <f t="shared" si="11"/>
        <v>18.899999999999999</v>
      </c>
      <c r="D101" s="119">
        <f t="shared" si="12"/>
        <v>172.2</v>
      </c>
      <c r="E101" s="120">
        <f t="shared" si="13"/>
        <v>9.4499999999999993</v>
      </c>
      <c r="F101" s="121">
        <f t="shared" si="14"/>
        <v>1</v>
      </c>
      <c r="G101" s="121">
        <f t="shared" si="15"/>
        <v>225</v>
      </c>
      <c r="H101" s="122">
        <f t="shared" si="9"/>
        <v>172</v>
      </c>
      <c r="I101" s="17" t="str">
        <f t="shared" si="10"/>
        <v>Geen overschrijding</v>
      </c>
    </row>
    <row r="102" spans="1:9">
      <c r="A102" s="116">
        <v>40625</v>
      </c>
      <c r="B102" s="124">
        <v>170</v>
      </c>
      <c r="C102" s="118">
        <f t="shared" si="11"/>
        <v>15.299999999999999</v>
      </c>
      <c r="D102" s="119">
        <f t="shared" si="12"/>
        <v>139.4</v>
      </c>
      <c r="E102" s="120">
        <f t="shared" si="13"/>
        <v>7.6499999999999995</v>
      </c>
      <c r="F102" s="121">
        <f t="shared" si="14"/>
        <v>1</v>
      </c>
      <c r="G102" s="121">
        <f t="shared" si="15"/>
        <v>225</v>
      </c>
      <c r="H102" s="122">
        <f t="shared" si="9"/>
        <v>139</v>
      </c>
      <c r="I102" s="17" t="str">
        <f t="shared" si="10"/>
        <v>Geen overschrijding</v>
      </c>
    </row>
    <row r="103" spans="1:9">
      <c r="A103" s="116">
        <v>40626</v>
      </c>
      <c r="B103" s="124">
        <v>144</v>
      </c>
      <c r="C103" s="118">
        <f t="shared" si="11"/>
        <v>12.959999999999999</v>
      </c>
      <c r="D103" s="119">
        <f t="shared" si="12"/>
        <v>118.08</v>
      </c>
      <c r="E103" s="120">
        <f t="shared" si="13"/>
        <v>6.4799999999999995</v>
      </c>
      <c r="F103" s="121">
        <f t="shared" si="14"/>
        <v>1</v>
      </c>
      <c r="G103" s="121">
        <f t="shared" si="15"/>
        <v>225</v>
      </c>
      <c r="H103" s="122">
        <f t="shared" si="9"/>
        <v>118</v>
      </c>
      <c r="I103" s="17" t="str">
        <f t="shared" si="10"/>
        <v>Geen overschrijding</v>
      </c>
    </row>
    <row r="104" spans="1:9">
      <c r="A104" s="116">
        <v>40627</v>
      </c>
      <c r="B104" s="124">
        <v>112</v>
      </c>
      <c r="C104" s="118">
        <f t="shared" si="11"/>
        <v>10.08</v>
      </c>
      <c r="D104" s="119">
        <f t="shared" si="12"/>
        <v>91.84</v>
      </c>
      <c r="E104" s="120">
        <f t="shared" si="13"/>
        <v>5.04</v>
      </c>
      <c r="F104" s="121">
        <f t="shared" si="14"/>
        <v>1</v>
      </c>
      <c r="G104" s="121">
        <f t="shared" si="15"/>
        <v>225</v>
      </c>
      <c r="H104" s="122">
        <f t="shared" si="9"/>
        <v>92</v>
      </c>
      <c r="I104" s="17" t="str">
        <f t="shared" si="10"/>
        <v>Geen overschrijding</v>
      </c>
    </row>
    <row r="105" spans="1:9">
      <c r="A105" s="116">
        <v>40628</v>
      </c>
      <c r="B105" s="124">
        <v>95</v>
      </c>
      <c r="C105" s="118">
        <f t="shared" si="11"/>
        <v>8.5499999999999989</v>
      </c>
      <c r="D105" s="119">
        <f t="shared" si="12"/>
        <v>77.900000000000006</v>
      </c>
      <c r="E105" s="120">
        <f t="shared" si="13"/>
        <v>4.2749999999999995</v>
      </c>
      <c r="F105" s="121">
        <f t="shared" si="14"/>
        <v>1</v>
      </c>
      <c r="G105" s="121">
        <f t="shared" si="15"/>
        <v>225</v>
      </c>
      <c r="H105" s="122">
        <f t="shared" si="9"/>
        <v>78</v>
      </c>
      <c r="I105" s="17" t="str">
        <f t="shared" si="10"/>
        <v>Geen overschrijding</v>
      </c>
    </row>
    <row r="106" spans="1:9">
      <c r="A106" s="116">
        <v>40629</v>
      </c>
      <c r="B106" s="124">
        <v>140</v>
      </c>
      <c r="C106" s="118">
        <f t="shared" si="11"/>
        <v>12.6</v>
      </c>
      <c r="D106" s="119">
        <f t="shared" si="12"/>
        <v>114.8</v>
      </c>
      <c r="E106" s="120">
        <f t="shared" si="13"/>
        <v>6.3</v>
      </c>
      <c r="F106" s="121">
        <f t="shared" si="14"/>
        <v>1</v>
      </c>
      <c r="G106" s="121">
        <f t="shared" si="15"/>
        <v>225</v>
      </c>
      <c r="H106" s="122">
        <f t="shared" si="9"/>
        <v>115</v>
      </c>
      <c r="I106" s="17" t="str">
        <f t="shared" si="10"/>
        <v>Geen overschrijding</v>
      </c>
    </row>
    <row r="107" spans="1:9">
      <c r="A107" s="116">
        <v>40630</v>
      </c>
      <c r="B107" s="124">
        <v>100</v>
      </c>
      <c r="C107" s="118">
        <f t="shared" si="11"/>
        <v>9</v>
      </c>
      <c r="D107" s="119">
        <f t="shared" si="12"/>
        <v>82</v>
      </c>
      <c r="E107" s="120">
        <f t="shared" si="13"/>
        <v>4.5</v>
      </c>
      <c r="F107" s="121">
        <f t="shared" si="14"/>
        <v>1</v>
      </c>
      <c r="G107" s="121">
        <f t="shared" si="15"/>
        <v>225</v>
      </c>
      <c r="H107" s="122">
        <f t="shared" si="9"/>
        <v>82</v>
      </c>
      <c r="I107" s="17" t="str">
        <f t="shared" si="10"/>
        <v>Geen overschrijding</v>
      </c>
    </row>
    <row r="108" spans="1:9">
      <c r="A108" s="116">
        <v>40631</v>
      </c>
      <c r="B108" s="124">
        <v>96</v>
      </c>
      <c r="C108" s="118">
        <f t="shared" si="11"/>
        <v>8.64</v>
      </c>
      <c r="D108" s="119">
        <f t="shared" si="12"/>
        <v>78.72</v>
      </c>
      <c r="E108" s="120">
        <f t="shared" si="13"/>
        <v>4.32</v>
      </c>
      <c r="F108" s="121">
        <f t="shared" si="14"/>
        <v>1</v>
      </c>
      <c r="G108" s="121">
        <f t="shared" si="15"/>
        <v>225</v>
      </c>
      <c r="H108" s="122">
        <f t="shared" si="9"/>
        <v>79</v>
      </c>
      <c r="I108" s="17" t="str">
        <f t="shared" si="10"/>
        <v>Geen overschrijding</v>
      </c>
    </row>
    <row r="109" spans="1:9">
      <c r="A109" s="116">
        <v>40632</v>
      </c>
      <c r="B109" s="124">
        <v>95</v>
      </c>
      <c r="C109" s="118">
        <f t="shared" si="11"/>
        <v>8.5499999999999989</v>
      </c>
      <c r="D109" s="119">
        <f t="shared" si="12"/>
        <v>77.900000000000006</v>
      </c>
      <c r="E109" s="120">
        <f t="shared" si="13"/>
        <v>4.2749999999999995</v>
      </c>
      <c r="F109" s="121">
        <f t="shared" si="14"/>
        <v>1</v>
      </c>
      <c r="G109" s="121">
        <f t="shared" si="15"/>
        <v>225</v>
      </c>
      <c r="H109" s="122">
        <f t="shared" ref="H109:H137" si="16">MROUND(D109,F109)</f>
        <v>78</v>
      </c>
      <c r="I109" s="17" t="str">
        <f t="shared" ref="I109:I137" si="17">IF(H109&gt;$D$4,"Overschrijding","Geen overschrijding")</f>
        <v>Geen overschrijding</v>
      </c>
    </row>
    <row r="110" spans="1:9">
      <c r="A110" s="116">
        <v>40633</v>
      </c>
      <c r="B110" s="124">
        <v>104</v>
      </c>
      <c r="C110" s="118">
        <f t="shared" si="11"/>
        <v>9.36</v>
      </c>
      <c r="D110" s="119">
        <f t="shared" si="12"/>
        <v>85.28</v>
      </c>
      <c r="E110" s="120">
        <f t="shared" si="13"/>
        <v>4.68</v>
      </c>
      <c r="F110" s="121">
        <f t="shared" si="14"/>
        <v>1</v>
      </c>
      <c r="G110" s="121">
        <f t="shared" si="15"/>
        <v>225</v>
      </c>
      <c r="H110" s="122">
        <f t="shared" si="16"/>
        <v>85</v>
      </c>
      <c r="I110" s="17" t="str">
        <f t="shared" si="17"/>
        <v>Geen overschrijding</v>
      </c>
    </row>
    <row r="111" spans="1:9">
      <c r="A111" s="116">
        <v>40634</v>
      </c>
      <c r="B111" s="124">
        <v>95</v>
      </c>
      <c r="C111" s="118">
        <f t="shared" si="11"/>
        <v>8.5499999999999989</v>
      </c>
      <c r="D111" s="119">
        <f t="shared" si="12"/>
        <v>77.900000000000006</v>
      </c>
      <c r="E111" s="120">
        <f t="shared" si="13"/>
        <v>4.2749999999999995</v>
      </c>
      <c r="F111" s="121">
        <f t="shared" si="14"/>
        <v>1</v>
      </c>
      <c r="G111" s="121">
        <f t="shared" si="15"/>
        <v>225</v>
      </c>
      <c r="H111" s="122">
        <f t="shared" si="16"/>
        <v>78</v>
      </c>
      <c r="I111" s="17" t="str">
        <f t="shared" si="17"/>
        <v>Geen overschrijding</v>
      </c>
    </row>
    <row r="112" spans="1:9">
      <c r="A112" s="116">
        <v>40635</v>
      </c>
      <c r="B112" s="124">
        <v>79</v>
      </c>
      <c r="C112" s="118">
        <f t="shared" si="11"/>
        <v>7.1099999999999994</v>
      </c>
      <c r="D112" s="119">
        <f t="shared" si="12"/>
        <v>64.78</v>
      </c>
      <c r="E112" s="120">
        <f t="shared" si="13"/>
        <v>3.5549999999999997</v>
      </c>
      <c r="F112" s="121">
        <f t="shared" si="14"/>
        <v>1</v>
      </c>
      <c r="G112" s="121">
        <f t="shared" si="15"/>
        <v>225</v>
      </c>
      <c r="H112" s="122">
        <f t="shared" si="16"/>
        <v>65</v>
      </c>
      <c r="I112" s="17" t="str">
        <f t="shared" si="17"/>
        <v>Geen overschrijding</v>
      </c>
    </row>
    <row r="113" spans="1:9">
      <c r="A113" s="116">
        <v>40636</v>
      </c>
      <c r="B113" s="124">
        <v>83</v>
      </c>
      <c r="C113" s="118">
        <f t="shared" si="11"/>
        <v>7.47</v>
      </c>
      <c r="D113" s="119">
        <f t="shared" si="12"/>
        <v>68.06</v>
      </c>
      <c r="E113" s="120">
        <f t="shared" si="13"/>
        <v>3.7349999999999999</v>
      </c>
      <c r="F113" s="121">
        <f t="shared" si="14"/>
        <v>1</v>
      </c>
      <c r="G113" s="121">
        <f t="shared" si="15"/>
        <v>225</v>
      </c>
      <c r="H113" s="122">
        <f t="shared" si="16"/>
        <v>68</v>
      </c>
      <c r="I113" s="17" t="str">
        <f t="shared" si="17"/>
        <v>Geen overschrijding</v>
      </c>
    </row>
    <row r="114" spans="1:9">
      <c r="A114" s="116">
        <v>40637</v>
      </c>
      <c r="B114" s="124">
        <v>69</v>
      </c>
      <c r="C114" s="118">
        <f t="shared" si="11"/>
        <v>6.21</v>
      </c>
      <c r="D114" s="119">
        <f t="shared" si="12"/>
        <v>56.58</v>
      </c>
      <c r="E114" s="120">
        <f t="shared" si="13"/>
        <v>3.105</v>
      </c>
      <c r="F114" s="121">
        <f t="shared" si="14"/>
        <v>1</v>
      </c>
      <c r="G114" s="121">
        <f t="shared" si="15"/>
        <v>225</v>
      </c>
      <c r="H114" s="122">
        <f t="shared" si="16"/>
        <v>57</v>
      </c>
      <c r="I114" s="17" t="str">
        <f t="shared" si="17"/>
        <v>Geen overschrijding</v>
      </c>
    </row>
    <row r="115" spans="1:9">
      <c r="A115" s="116">
        <v>40638</v>
      </c>
      <c r="B115" s="124">
        <v>72</v>
      </c>
      <c r="C115" s="118">
        <f t="shared" si="11"/>
        <v>6.4799999999999995</v>
      </c>
      <c r="D115" s="119">
        <f t="shared" si="12"/>
        <v>59.04</v>
      </c>
      <c r="E115" s="120">
        <f t="shared" si="13"/>
        <v>3.2399999999999998</v>
      </c>
      <c r="F115" s="121">
        <f t="shared" si="14"/>
        <v>1</v>
      </c>
      <c r="G115" s="121">
        <f t="shared" si="15"/>
        <v>225</v>
      </c>
      <c r="H115" s="122">
        <f t="shared" si="16"/>
        <v>59</v>
      </c>
      <c r="I115" s="17" t="str">
        <f t="shared" si="17"/>
        <v>Geen overschrijding</v>
      </c>
    </row>
    <row r="116" spans="1:9">
      <c r="A116" s="116">
        <v>40639</v>
      </c>
      <c r="B116" s="124">
        <v>101</v>
      </c>
      <c r="C116" s="118">
        <f t="shared" si="11"/>
        <v>9.09</v>
      </c>
      <c r="D116" s="119">
        <f t="shared" si="12"/>
        <v>82.82</v>
      </c>
      <c r="E116" s="120">
        <f t="shared" si="13"/>
        <v>4.5449999999999999</v>
      </c>
      <c r="F116" s="121">
        <f t="shared" si="14"/>
        <v>1</v>
      </c>
      <c r="G116" s="121">
        <f t="shared" si="15"/>
        <v>225</v>
      </c>
      <c r="H116" s="122">
        <f t="shared" si="16"/>
        <v>83</v>
      </c>
      <c r="I116" s="17" t="str">
        <f t="shared" si="17"/>
        <v>Geen overschrijding</v>
      </c>
    </row>
    <row r="117" spans="1:9">
      <c r="A117" s="116">
        <v>40640</v>
      </c>
      <c r="B117" s="124">
        <v>118</v>
      </c>
      <c r="C117" s="118">
        <f t="shared" si="11"/>
        <v>10.62</v>
      </c>
      <c r="D117" s="119">
        <f t="shared" si="12"/>
        <v>96.76</v>
      </c>
      <c r="E117" s="120">
        <f t="shared" si="13"/>
        <v>5.31</v>
      </c>
      <c r="F117" s="121">
        <f t="shared" si="14"/>
        <v>1</v>
      </c>
      <c r="G117" s="121">
        <f t="shared" si="15"/>
        <v>225</v>
      </c>
      <c r="H117" s="122">
        <f t="shared" si="16"/>
        <v>97</v>
      </c>
      <c r="I117" s="17" t="str">
        <f t="shared" si="17"/>
        <v>Geen overschrijding</v>
      </c>
    </row>
    <row r="118" spans="1:9">
      <c r="A118" s="116">
        <v>40641</v>
      </c>
      <c r="B118" s="124">
        <v>140</v>
      </c>
      <c r="C118" s="118">
        <f t="shared" si="11"/>
        <v>12.6</v>
      </c>
      <c r="D118" s="119">
        <f t="shared" si="12"/>
        <v>114.8</v>
      </c>
      <c r="E118" s="120">
        <f t="shared" si="13"/>
        <v>6.3</v>
      </c>
      <c r="F118" s="121">
        <f t="shared" si="14"/>
        <v>1</v>
      </c>
      <c r="G118" s="121">
        <f t="shared" si="15"/>
        <v>225</v>
      </c>
      <c r="H118" s="122">
        <f t="shared" si="16"/>
        <v>115</v>
      </c>
      <c r="I118" s="17" t="str">
        <f t="shared" si="17"/>
        <v>Geen overschrijding</v>
      </c>
    </row>
    <row r="119" spans="1:9">
      <c r="A119" s="116">
        <v>40642</v>
      </c>
      <c r="B119" s="124">
        <v>183</v>
      </c>
      <c r="C119" s="118">
        <f t="shared" si="11"/>
        <v>16.47</v>
      </c>
      <c r="D119" s="119">
        <f t="shared" si="12"/>
        <v>150.06</v>
      </c>
      <c r="E119" s="120">
        <f t="shared" si="13"/>
        <v>8.2349999999999994</v>
      </c>
      <c r="F119" s="121">
        <f t="shared" si="14"/>
        <v>1</v>
      </c>
      <c r="G119" s="121">
        <f t="shared" si="15"/>
        <v>225</v>
      </c>
      <c r="H119" s="122">
        <f t="shared" si="16"/>
        <v>150</v>
      </c>
      <c r="I119" s="17" t="str">
        <f t="shared" si="17"/>
        <v>Geen overschrijding</v>
      </c>
    </row>
    <row r="120" spans="1:9">
      <c r="A120" s="116">
        <v>40643</v>
      </c>
      <c r="B120" s="124">
        <v>198</v>
      </c>
      <c r="C120" s="118">
        <f t="shared" si="11"/>
        <v>17.82</v>
      </c>
      <c r="D120" s="119">
        <f t="shared" si="12"/>
        <v>162.36000000000001</v>
      </c>
      <c r="E120" s="120">
        <f t="shared" si="13"/>
        <v>8.91</v>
      </c>
      <c r="F120" s="121">
        <f t="shared" si="14"/>
        <v>1</v>
      </c>
      <c r="G120" s="121">
        <f t="shared" si="15"/>
        <v>225</v>
      </c>
      <c r="H120" s="122">
        <f t="shared" si="16"/>
        <v>162</v>
      </c>
      <c r="I120" s="17" t="str">
        <f t="shared" si="17"/>
        <v>Geen overschrijding</v>
      </c>
    </row>
    <row r="121" spans="1:9">
      <c r="A121" s="116">
        <v>40644</v>
      </c>
      <c r="B121" s="124">
        <v>164</v>
      </c>
      <c r="C121" s="118">
        <f t="shared" si="11"/>
        <v>14.76</v>
      </c>
      <c r="D121" s="119">
        <f t="shared" si="12"/>
        <v>134.47999999999999</v>
      </c>
      <c r="E121" s="120">
        <f t="shared" si="13"/>
        <v>7.38</v>
      </c>
      <c r="F121" s="121">
        <f t="shared" si="14"/>
        <v>1</v>
      </c>
      <c r="G121" s="121">
        <f t="shared" si="15"/>
        <v>225</v>
      </c>
      <c r="H121" s="122">
        <f t="shared" si="16"/>
        <v>134</v>
      </c>
      <c r="I121" s="17" t="str">
        <f t="shared" si="17"/>
        <v>Geen overschrijding</v>
      </c>
    </row>
    <row r="122" spans="1:9">
      <c r="A122" s="116">
        <v>40645</v>
      </c>
      <c r="B122" s="124">
        <v>143</v>
      </c>
      <c r="C122" s="118">
        <f t="shared" si="11"/>
        <v>12.87</v>
      </c>
      <c r="D122" s="119">
        <f t="shared" si="12"/>
        <v>117.26</v>
      </c>
      <c r="E122" s="120">
        <f t="shared" si="13"/>
        <v>6.4349999999999996</v>
      </c>
      <c r="F122" s="121">
        <f t="shared" si="14"/>
        <v>1</v>
      </c>
      <c r="G122" s="121">
        <f t="shared" si="15"/>
        <v>225</v>
      </c>
      <c r="H122" s="122">
        <f t="shared" si="16"/>
        <v>117</v>
      </c>
      <c r="I122" s="17" t="str">
        <f t="shared" si="17"/>
        <v>Geen overschrijding</v>
      </c>
    </row>
    <row r="123" spans="1:9">
      <c r="A123" s="116">
        <v>40646</v>
      </c>
      <c r="B123" s="124">
        <v>190</v>
      </c>
      <c r="C123" s="118">
        <f t="shared" si="11"/>
        <v>17.099999999999998</v>
      </c>
      <c r="D123" s="119">
        <f t="shared" si="12"/>
        <v>155.80000000000001</v>
      </c>
      <c r="E123" s="120">
        <f t="shared" si="13"/>
        <v>8.5499999999999989</v>
      </c>
      <c r="F123" s="121">
        <f t="shared" si="14"/>
        <v>1</v>
      </c>
      <c r="G123" s="121">
        <f t="shared" si="15"/>
        <v>225</v>
      </c>
      <c r="H123" s="122">
        <f t="shared" si="16"/>
        <v>156</v>
      </c>
      <c r="I123" s="17" t="str">
        <f t="shared" si="17"/>
        <v>Geen overschrijding</v>
      </c>
    </row>
    <row r="124" spans="1:9">
      <c r="A124" s="116">
        <v>40647</v>
      </c>
      <c r="B124" s="124">
        <v>310</v>
      </c>
      <c r="C124" s="118">
        <f t="shared" si="11"/>
        <v>27.9</v>
      </c>
      <c r="D124" s="119">
        <f t="shared" si="12"/>
        <v>254.2</v>
      </c>
      <c r="E124" s="120">
        <f t="shared" si="13"/>
        <v>13.95</v>
      </c>
      <c r="F124" s="121">
        <f t="shared" si="14"/>
        <v>10</v>
      </c>
      <c r="G124" s="121">
        <f t="shared" si="15"/>
        <v>225</v>
      </c>
      <c r="H124" s="122">
        <f t="shared" si="16"/>
        <v>250</v>
      </c>
      <c r="I124" s="17" t="str">
        <f t="shared" si="17"/>
        <v>Overschrijding</v>
      </c>
    </row>
    <row r="125" spans="1:9">
      <c r="A125" s="116">
        <v>40648</v>
      </c>
      <c r="B125" s="124">
        <v>250</v>
      </c>
      <c r="C125" s="118">
        <f t="shared" si="11"/>
        <v>22.5</v>
      </c>
      <c r="D125" s="119">
        <f t="shared" si="12"/>
        <v>205</v>
      </c>
      <c r="E125" s="120">
        <f t="shared" si="13"/>
        <v>11.25</v>
      </c>
      <c r="F125" s="121">
        <f t="shared" si="14"/>
        <v>10</v>
      </c>
      <c r="G125" s="121">
        <f t="shared" si="15"/>
        <v>225</v>
      </c>
      <c r="H125" s="122">
        <f t="shared" si="16"/>
        <v>210</v>
      </c>
      <c r="I125" s="17" t="str">
        <f t="shared" si="17"/>
        <v>Geen overschrijding</v>
      </c>
    </row>
    <row r="126" spans="1:9">
      <c r="A126" s="116">
        <v>40648</v>
      </c>
      <c r="B126" s="125">
        <v>540</v>
      </c>
      <c r="C126" s="118">
        <f t="shared" si="11"/>
        <v>48.6</v>
      </c>
      <c r="D126" s="119">
        <f t="shared" si="12"/>
        <v>442.8</v>
      </c>
      <c r="E126" s="120">
        <f t="shared" si="13"/>
        <v>24.3</v>
      </c>
      <c r="F126" s="121">
        <f t="shared" si="14"/>
        <v>10</v>
      </c>
      <c r="G126" s="121">
        <f t="shared" si="15"/>
        <v>225</v>
      </c>
      <c r="H126" s="122">
        <f t="shared" si="16"/>
        <v>440</v>
      </c>
      <c r="I126" s="17" t="str">
        <f t="shared" si="17"/>
        <v>Overschrijding</v>
      </c>
    </row>
    <row r="127" spans="1:9">
      <c r="A127" s="116">
        <v>40649</v>
      </c>
      <c r="B127" s="124">
        <v>220</v>
      </c>
      <c r="C127" s="118">
        <f t="shared" si="11"/>
        <v>19.8</v>
      </c>
      <c r="D127" s="119">
        <f t="shared" si="12"/>
        <v>180.4</v>
      </c>
      <c r="E127" s="120">
        <f t="shared" si="13"/>
        <v>9.9</v>
      </c>
      <c r="F127" s="121">
        <f t="shared" si="14"/>
        <v>1</v>
      </c>
      <c r="G127" s="121">
        <f t="shared" si="15"/>
        <v>225</v>
      </c>
      <c r="H127" s="122">
        <f t="shared" si="16"/>
        <v>180</v>
      </c>
      <c r="I127" s="17" t="str">
        <f t="shared" si="17"/>
        <v>Geen overschrijding</v>
      </c>
    </row>
    <row r="128" spans="1:9">
      <c r="A128" s="116">
        <v>40650</v>
      </c>
      <c r="B128" s="124">
        <v>205</v>
      </c>
      <c r="C128" s="118">
        <f t="shared" si="11"/>
        <v>18.45</v>
      </c>
      <c r="D128" s="119">
        <f t="shared" si="12"/>
        <v>168.1</v>
      </c>
      <c r="E128" s="120">
        <f t="shared" si="13"/>
        <v>9.2249999999999996</v>
      </c>
      <c r="F128" s="121">
        <f t="shared" si="14"/>
        <v>1</v>
      </c>
      <c r="G128" s="121">
        <f t="shared" si="15"/>
        <v>225</v>
      </c>
      <c r="H128" s="122">
        <f t="shared" si="16"/>
        <v>168</v>
      </c>
      <c r="I128" s="17" t="str">
        <f t="shared" si="17"/>
        <v>Geen overschrijding</v>
      </c>
    </row>
    <row r="129" spans="1:9">
      <c r="A129" s="116">
        <v>40650</v>
      </c>
      <c r="B129" s="125">
        <v>420</v>
      </c>
      <c r="C129" s="118">
        <f t="shared" si="11"/>
        <v>37.799999999999997</v>
      </c>
      <c r="D129" s="119">
        <f t="shared" si="12"/>
        <v>344.4</v>
      </c>
      <c r="E129" s="120">
        <f t="shared" si="13"/>
        <v>18.899999999999999</v>
      </c>
      <c r="F129" s="121">
        <f t="shared" si="14"/>
        <v>10</v>
      </c>
      <c r="G129" s="121">
        <f t="shared" si="15"/>
        <v>225</v>
      </c>
      <c r="H129" s="122">
        <f t="shared" si="16"/>
        <v>340</v>
      </c>
      <c r="I129" s="17" t="str">
        <f t="shared" si="17"/>
        <v>Overschrijding</v>
      </c>
    </row>
    <row r="130" spans="1:9">
      <c r="A130" s="116">
        <v>40651</v>
      </c>
      <c r="B130" s="124">
        <v>170</v>
      </c>
      <c r="C130" s="118">
        <f t="shared" si="11"/>
        <v>15.299999999999999</v>
      </c>
      <c r="D130" s="119">
        <f t="shared" si="12"/>
        <v>139.4</v>
      </c>
      <c r="E130" s="120">
        <f t="shared" si="13"/>
        <v>7.6499999999999995</v>
      </c>
      <c r="F130" s="121">
        <f t="shared" si="14"/>
        <v>1</v>
      </c>
      <c r="G130" s="121">
        <f t="shared" si="15"/>
        <v>225</v>
      </c>
      <c r="H130" s="122">
        <f t="shared" si="16"/>
        <v>139</v>
      </c>
      <c r="I130" s="17" t="str">
        <f t="shared" si="17"/>
        <v>Geen overschrijding</v>
      </c>
    </row>
    <row r="131" spans="1:9">
      <c r="A131" s="116">
        <v>40652</v>
      </c>
      <c r="B131" s="124">
        <v>205</v>
      </c>
      <c r="C131" s="118">
        <f t="shared" si="11"/>
        <v>18.45</v>
      </c>
      <c r="D131" s="119">
        <f t="shared" si="12"/>
        <v>168.1</v>
      </c>
      <c r="E131" s="120">
        <f t="shared" si="13"/>
        <v>9.2249999999999996</v>
      </c>
      <c r="F131" s="121">
        <f t="shared" si="14"/>
        <v>1</v>
      </c>
      <c r="G131" s="121">
        <f t="shared" si="15"/>
        <v>225</v>
      </c>
      <c r="H131" s="122">
        <f t="shared" si="16"/>
        <v>168</v>
      </c>
      <c r="I131" s="17" t="str">
        <f t="shared" si="17"/>
        <v>Geen overschrijding</v>
      </c>
    </row>
    <row r="132" spans="1:9">
      <c r="A132" s="116">
        <v>40653</v>
      </c>
      <c r="B132" s="124">
        <v>164</v>
      </c>
      <c r="C132" s="118">
        <f t="shared" si="11"/>
        <v>14.76</v>
      </c>
      <c r="D132" s="119">
        <f t="shared" si="12"/>
        <v>134.47999999999999</v>
      </c>
      <c r="E132" s="120">
        <f t="shared" si="13"/>
        <v>7.38</v>
      </c>
      <c r="F132" s="121">
        <f t="shared" si="14"/>
        <v>1</v>
      </c>
      <c r="G132" s="121">
        <f t="shared" si="15"/>
        <v>225</v>
      </c>
      <c r="H132" s="122">
        <f t="shared" si="16"/>
        <v>134</v>
      </c>
      <c r="I132" s="17" t="str">
        <f t="shared" si="17"/>
        <v>Geen overschrijding</v>
      </c>
    </row>
    <row r="133" spans="1:9">
      <c r="A133" s="116">
        <v>40654</v>
      </c>
      <c r="B133" s="124">
        <v>154</v>
      </c>
      <c r="C133" s="118">
        <f t="shared" si="11"/>
        <v>13.86</v>
      </c>
      <c r="D133" s="119">
        <f t="shared" si="12"/>
        <v>126.28</v>
      </c>
      <c r="E133" s="120">
        <f t="shared" si="13"/>
        <v>6.93</v>
      </c>
      <c r="F133" s="121">
        <f t="shared" si="14"/>
        <v>1</v>
      </c>
      <c r="G133" s="121">
        <f t="shared" si="15"/>
        <v>225</v>
      </c>
      <c r="H133" s="122">
        <f t="shared" si="16"/>
        <v>126</v>
      </c>
      <c r="I133" s="17" t="str">
        <f t="shared" si="17"/>
        <v>Geen overschrijding</v>
      </c>
    </row>
    <row r="134" spans="1:9">
      <c r="A134" s="116">
        <v>40655</v>
      </c>
      <c r="B134" s="124">
        <v>133</v>
      </c>
      <c r="C134" s="118">
        <f t="shared" si="11"/>
        <v>11.969999999999999</v>
      </c>
      <c r="D134" s="119">
        <f t="shared" si="12"/>
        <v>109.06</v>
      </c>
      <c r="E134" s="120">
        <f t="shared" si="13"/>
        <v>5.9849999999999994</v>
      </c>
      <c r="F134" s="121">
        <f t="shared" si="14"/>
        <v>1</v>
      </c>
      <c r="G134" s="121">
        <f t="shared" si="15"/>
        <v>225</v>
      </c>
      <c r="H134" s="122">
        <f t="shared" si="16"/>
        <v>109</v>
      </c>
      <c r="I134" s="17" t="str">
        <f t="shared" si="17"/>
        <v>Geen overschrijding</v>
      </c>
    </row>
    <row r="135" spans="1:9">
      <c r="A135" s="116">
        <v>40656</v>
      </c>
      <c r="B135" s="124">
        <v>121</v>
      </c>
      <c r="C135" s="118">
        <f t="shared" si="11"/>
        <v>10.889999999999999</v>
      </c>
      <c r="D135" s="119">
        <f t="shared" si="12"/>
        <v>99.22</v>
      </c>
      <c r="E135" s="120">
        <f t="shared" si="13"/>
        <v>5.4449999999999994</v>
      </c>
      <c r="F135" s="121">
        <f t="shared" si="14"/>
        <v>1</v>
      </c>
      <c r="G135" s="121">
        <f t="shared" si="15"/>
        <v>225</v>
      </c>
      <c r="H135" s="122">
        <f t="shared" si="16"/>
        <v>99</v>
      </c>
      <c r="I135" s="17" t="str">
        <f t="shared" si="17"/>
        <v>Geen overschrijding</v>
      </c>
    </row>
    <row r="136" spans="1:9">
      <c r="A136" s="116">
        <v>40657</v>
      </c>
      <c r="B136" s="124">
        <v>109</v>
      </c>
      <c r="C136" s="118">
        <f t="shared" si="11"/>
        <v>9.81</v>
      </c>
      <c r="D136" s="119">
        <f t="shared" si="12"/>
        <v>89.38</v>
      </c>
      <c r="E136" s="120">
        <f t="shared" si="13"/>
        <v>4.9050000000000002</v>
      </c>
      <c r="F136" s="121">
        <f t="shared" si="14"/>
        <v>1</v>
      </c>
      <c r="G136" s="121">
        <f t="shared" si="15"/>
        <v>225</v>
      </c>
      <c r="H136" s="122">
        <f t="shared" si="16"/>
        <v>89</v>
      </c>
      <c r="I136" s="17" t="str">
        <f t="shared" si="17"/>
        <v>Geen overschrijding</v>
      </c>
    </row>
    <row r="137" spans="1:9">
      <c r="A137" s="116">
        <v>40658</v>
      </c>
      <c r="B137" s="124">
        <v>158</v>
      </c>
      <c r="C137" s="118">
        <f t="shared" si="11"/>
        <v>14.219999999999999</v>
      </c>
      <c r="D137" s="119">
        <f t="shared" si="12"/>
        <v>129.56</v>
      </c>
      <c r="E137" s="120">
        <f t="shared" si="13"/>
        <v>7.1099999999999994</v>
      </c>
      <c r="F137" s="121">
        <f t="shared" si="14"/>
        <v>1</v>
      </c>
      <c r="G137" s="121">
        <f t="shared" si="15"/>
        <v>225</v>
      </c>
      <c r="H137" s="122">
        <f t="shared" si="16"/>
        <v>130</v>
      </c>
      <c r="I137" s="17" t="str">
        <f t="shared" si="17"/>
        <v>Geen overschrijding</v>
      </c>
    </row>
  </sheetData>
  <sheetProtection password="F91D" sheet="1"/>
  <mergeCells count="1">
    <mergeCell ref="H11:H12"/>
  </mergeCells>
  <phoneticPr fontId="21" type="noConversion"/>
  <conditionalFormatting sqref="I13:I137">
    <cfRule type="cellIs" dxfId="31" priority="1" stopIfTrue="1" operator="equal">
      <formula>"Overschrijding"</formula>
    </cfRule>
    <cfRule type="cellIs" dxfId="30" priority="2" stopIfTrue="1" operator="equal">
      <formula>"Geen overschrijding"</formula>
    </cfRule>
  </conditionalFormatting>
  <pageMargins left="0.75" right="0.75" top="1" bottom="1" header="0.5" footer="0.5"/>
  <pageSetup orientation="portrait" r:id="rId1"/>
  <headerFooter alignWithMargins="0"/>
  <cellWatches>
    <cellWatch r="F13"/>
  </cellWatches>
  <drawing r:id="rId2"/>
</worksheet>
</file>

<file path=xl/worksheets/sheet3.xml><?xml version="1.0" encoding="utf-8"?>
<worksheet xmlns="http://schemas.openxmlformats.org/spreadsheetml/2006/main" xmlns:r="http://schemas.openxmlformats.org/officeDocument/2006/relationships">
  <sheetPr enableFormatConditionsCalculation="0">
    <tabColor indexed="10"/>
  </sheetPr>
  <dimension ref="A1:K150"/>
  <sheetViews>
    <sheetView workbookViewId="0">
      <pane ySplit="12" topLeftCell="A79" activePane="bottomLeft" state="frozen"/>
      <selection pane="bottomLeft" activeCell="C79" sqref="C79"/>
    </sheetView>
  </sheetViews>
  <sheetFormatPr defaultRowHeight="12.75"/>
  <cols>
    <col min="1" max="1" width="9.140625" style="2"/>
    <col min="2" max="2" width="12.28515625" style="2" customWidth="1"/>
    <col min="3" max="3" width="9.140625" style="2"/>
    <col min="4" max="4" width="19" style="7" customWidth="1"/>
    <col min="5" max="5" width="19.7109375" style="52" customWidth="1"/>
    <col min="6" max="6" width="22.28515625" style="7" customWidth="1"/>
    <col min="7" max="7" width="9.140625" style="7"/>
    <col min="8" max="8" width="11.42578125" style="7" customWidth="1"/>
    <col min="9" max="9" width="33.5703125" style="7" bestFit="1" customWidth="1"/>
    <col min="10" max="10" width="9.140625" style="2"/>
    <col min="11" max="11" width="64.5703125" style="2" customWidth="1"/>
    <col min="12" max="16384" width="9.140625" style="2"/>
  </cols>
  <sheetData>
    <row r="1" spans="1:11">
      <c r="A1" s="2" t="s">
        <v>45</v>
      </c>
      <c r="D1" s="51"/>
      <c r="H1" s="53"/>
    </row>
    <row r="2" spans="1:11">
      <c r="A2" s="2" t="s">
        <v>43</v>
      </c>
      <c r="D2" s="54"/>
      <c r="E2" s="55"/>
      <c r="G2" s="53"/>
      <c r="H2" s="56"/>
      <c r="I2" s="2"/>
    </row>
    <row r="3" spans="1:11">
      <c r="A3" s="2" t="s">
        <v>33</v>
      </c>
      <c r="D3" s="3">
        <f>D2/2</f>
        <v>0</v>
      </c>
      <c r="E3" s="55"/>
      <c r="G3" s="53"/>
      <c r="H3" s="56"/>
      <c r="I3" s="2"/>
    </row>
    <row r="4" spans="1:11">
      <c r="A4" s="4" t="s">
        <v>40</v>
      </c>
      <c r="B4" s="5"/>
      <c r="D4" s="36"/>
      <c r="E4" s="52" t="s">
        <v>80</v>
      </c>
      <c r="F4" s="81"/>
      <c r="G4" s="53"/>
      <c r="H4" s="56"/>
    </row>
    <row r="5" spans="1:11">
      <c r="A5" s="4" t="s">
        <v>20</v>
      </c>
      <c r="B5" s="5"/>
      <c r="D5" s="57"/>
      <c r="E5" s="52" t="s">
        <v>80</v>
      </c>
      <c r="F5" s="81"/>
      <c r="G5" s="53"/>
      <c r="H5" s="56"/>
    </row>
    <row r="6" spans="1:11" ht="14.25">
      <c r="A6" s="8" t="s">
        <v>50</v>
      </c>
      <c r="D6" s="2"/>
      <c r="E6" s="55"/>
      <c r="F6" s="2"/>
      <c r="G6" s="53"/>
      <c r="H6" s="56"/>
      <c r="I6" s="2"/>
    </row>
    <row r="7" spans="1:11">
      <c r="A7" s="8"/>
      <c r="D7" s="2"/>
      <c r="E7" s="55"/>
      <c r="F7" s="2"/>
      <c r="G7" s="53"/>
      <c r="H7" s="53"/>
      <c r="I7" s="2"/>
    </row>
    <row r="8" spans="1:11">
      <c r="A8" s="8" t="s">
        <v>6</v>
      </c>
      <c r="B8" s="5"/>
      <c r="C8" s="9"/>
      <c r="D8" s="9"/>
      <c r="G8" s="53"/>
      <c r="H8" s="53"/>
      <c r="I8" s="10"/>
    </row>
    <row r="9" spans="1:11">
      <c r="D9" s="2"/>
      <c r="E9" s="55"/>
      <c r="F9" s="2"/>
      <c r="G9" s="53"/>
      <c r="H9" s="53"/>
      <c r="I9" s="2"/>
    </row>
    <row r="10" spans="1:11">
      <c r="D10" s="13" t="s">
        <v>37</v>
      </c>
      <c r="E10" s="55"/>
      <c r="F10" s="2"/>
      <c r="G10" s="53"/>
      <c r="H10" s="53"/>
      <c r="I10" s="2"/>
    </row>
    <row r="11" spans="1:11" ht="15">
      <c r="A11" s="11"/>
      <c r="B11" s="12"/>
      <c r="C11" s="14" t="s">
        <v>81</v>
      </c>
      <c r="D11" s="58" t="s">
        <v>48</v>
      </c>
      <c r="E11" s="59" t="s">
        <v>65</v>
      </c>
      <c r="F11" s="59" t="s">
        <v>54</v>
      </c>
      <c r="G11" s="13"/>
      <c r="H11" s="138" t="s">
        <v>74</v>
      </c>
      <c r="I11" s="13"/>
      <c r="K11" s="28" t="s">
        <v>72</v>
      </c>
    </row>
    <row r="12" spans="1:11">
      <c r="A12" s="60" t="s">
        <v>17</v>
      </c>
      <c r="B12" s="15" t="s">
        <v>21</v>
      </c>
      <c r="C12" s="15">
        <f>$F$4</f>
        <v>0</v>
      </c>
      <c r="D12" s="15">
        <f>$F$4</f>
        <v>0</v>
      </c>
      <c r="E12" s="50" t="s">
        <v>66</v>
      </c>
      <c r="F12" s="50" t="s">
        <v>55</v>
      </c>
      <c r="G12" s="15" t="s">
        <v>49</v>
      </c>
      <c r="H12" s="139"/>
      <c r="I12" s="16" t="s">
        <v>19</v>
      </c>
    </row>
    <row r="13" spans="1:11">
      <c r="A13" s="127"/>
      <c r="B13" s="128"/>
      <c r="C13" s="129">
        <f t="shared" ref="C13:C44" si="0">$D$3*B13</f>
        <v>0</v>
      </c>
      <c r="D13" s="130">
        <f t="shared" ref="D13:D44" si="1">B13-2*C13</f>
        <v>0</v>
      </c>
      <c r="E13" s="120">
        <f t="shared" ref="E13:E44" si="2">C13/2</f>
        <v>0</v>
      </c>
      <c r="F13" s="121" t="b">
        <f t="shared" ref="F13:F44" si="3">IF(AND(10&lt;E13,E13&lt;100),10,IF(AND(1&lt;E13,E13&lt;10),1,IF(AND(0.1&lt;E13,E13&lt;1),0.1,IF(AND(0.01&lt;E13,E13&lt;0.1),0.01,IF(AND(0.001&lt;E13,E13&lt;0.01),0.001)))))</f>
        <v>0</v>
      </c>
      <c r="G13" s="121">
        <f t="shared" ref="G13:G44" si="4">$D$4</f>
        <v>0</v>
      </c>
      <c r="H13" s="122" t="e">
        <f t="shared" ref="H13:H44" si="5">MROUND(D13,F13)</f>
        <v>#VALUE!</v>
      </c>
      <c r="I13" s="17" t="e">
        <f t="shared" ref="I13:I44" si="6">IF(H13&gt;$D$4,"Overschrijding","Geen overschrijding")</f>
        <v>#VALUE!</v>
      </c>
    </row>
    <row r="14" spans="1:11">
      <c r="A14" s="127"/>
      <c r="B14" s="131"/>
      <c r="C14" s="129">
        <f t="shared" si="0"/>
        <v>0</v>
      </c>
      <c r="D14" s="130">
        <f t="shared" si="1"/>
        <v>0</v>
      </c>
      <c r="E14" s="120">
        <f t="shared" si="2"/>
        <v>0</v>
      </c>
      <c r="F14" s="121" t="b">
        <f t="shared" si="3"/>
        <v>0</v>
      </c>
      <c r="G14" s="121">
        <f t="shared" si="4"/>
        <v>0</v>
      </c>
      <c r="H14" s="122" t="e">
        <f t="shared" si="5"/>
        <v>#VALUE!</v>
      </c>
      <c r="I14" s="17" t="e">
        <f t="shared" si="6"/>
        <v>#VALUE!</v>
      </c>
    </row>
    <row r="15" spans="1:11">
      <c r="A15" s="127"/>
      <c r="B15" s="132"/>
      <c r="C15" s="129">
        <f t="shared" si="0"/>
        <v>0</v>
      </c>
      <c r="D15" s="130">
        <f t="shared" si="1"/>
        <v>0</v>
      </c>
      <c r="E15" s="120">
        <f t="shared" si="2"/>
        <v>0</v>
      </c>
      <c r="F15" s="121" t="b">
        <f t="shared" si="3"/>
        <v>0</v>
      </c>
      <c r="G15" s="121">
        <f t="shared" si="4"/>
        <v>0</v>
      </c>
      <c r="H15" s="122" t="e">
        <f t="shared" si="5"/>
        <v>#VALUE!</v>
      </c>
      <c r="I15" s="17" t="e">
        <f t="shared" si="6"/>
        <v>#VALUE!</v>
      </c>
    </row>
    <row r="16" spans="1:11">
      <c r="A16" s="127"/>
      <c r="B16" s="132"/>
      <c r="C16" s="129">
        <f t="shared" si="0"/>
        <v>0</v>
      </c>
      <c r="D16" s="130">
        <f t="shared" si="1"/>
        <v>0</v>
      </c>
      <c r="E16" s="120">
        <f t="shared" si="2"/>
        <v>0</v>
      </c>
      <c r="F16" s="121" t="b">
        <f t="shared" si="3"/>
        <v>0</v>
      </c>
      <c r="G16" s="121">
        <f t="shared" si="4"/>
        <v>0</v>
      </c>
      <c r="H16" s="122" t="e">
        <f t="shared" si="5"/>
        <v>#VALUE!</v>
      </c>
      <c r="I16" s="17" t="e">
        <f t="shared" si="6"/>
        <v>#VALUE!</v>
      </c>
    </row>
    <row r="17" spans="1:9">
      <c r="A17" s="127"/>
      <c r="B17" s="132"/>
      <c r="C17" s="129">
        <f t="shared" si="0"/>
        <v>0</v>
      </c>
      <c r="D17" s="130">
        <f t="shared" si="1"/>
        <v>0</v>
      </c>
      <c r="E17" s="120">
        <f t="shared" si="2"/>
        <v>0</v>
      </c>
      <c r="F17" s="121" t="b">
        <f t="shared" si="3"/>
        <v>0</v>
      </c>
      <c r="G17" s="121">
        <f t="shared" si="4"/>
        <v>0</v>
      </c>
      <c r="H17" s="122" t="e">
        <f t="shared" si="5"/>
        <v>#VALUE!</v>
      </c>
      <c r="I17" s="17" t="e">
        <f t="shared" si="6"/>
        <v>#VALUE!</v>
      </c>
    </row>
    <row r="18" spans="1:9">
      <c r="A18" s="127"/>
      <c r="B18" s="132"/>
      <c r="C18" s="129">
        <f t="shared" si="0"/>
        <v>0</v>
      </c>
      <c r="D18" s="130">
        <f t="shared" si="1"/>
        <v>0</v>
      </c>
      <c r="E18" s="120">
        <f t="shared" si="2"/>
        <v>0</v>
      </c>
      <c r="F18" s="121" t="b">
        <f t="shared" si="3"/>
        <v>0</v>
      </c>
      <c r="G18" s="121">
        <f t="shared" si="4"/>
        <v>0</v>
      </c>
      <c r="H18" s="122" t="e">
        <f t="shared" si="5"/>
        <v>#VALUE!</v>
      </c>
      <c r="I18" s="17" t="e">
        <f t="shared" si="6"/>
        <v>#VALUE!</v>
      </c>
    </row>
    <row r="19" spans="1:9">
      <c r="A19" s="127"/>
      <c r="B19" s="132"/>
      <c r="C19" s="129">
        <f t="shared" si="0"/>
        <v>0</v>
      </c>
      <c r="D19" s="130">
        <f t="shared" si="1"/>
        <v>0</v>
      </c>
      <c r="E19" s="120">
        <f t="shared" si="2"/>
        <v>0</v>
      </c>
      <c r="F19" s="121" t="b">
        <f t="shared" si="3"/>
        <v>0</v>
      </c>
      <c r="G19" s="121">
        <f t="shared" si="4"/>
        <v>0</v>
      </c>
      <c r="H19" s="122" t="e">
        <f t="shared" si="5"/>
        <v>#VALUE!</v>
      </c>
      <c r="I19" s="17" t="e">
        <f t="shared" si="6"/>
        <v>#VALUE!</v>
      </c>
    </row>
    <row r="20" spans="1:9">
      <c r="A20" s="127"/>
      <c r="B20" s="132"/>
      <c r="C20" s="129">
        <f t="shared" si="0"/>
        <v>0</v>
      </c>
      <c r="D20" s="130">
        <f t="shared" si="1"/>
        <v>0</v>
      </c>
      <c r="E20" s="120">
        <f t="shared" si="2"/>
        <v>0</v>
      </c>
      <c r="F20" s="121" t="b">
        <f t="shared" si="3"/>
        <v>0</v>
      </c>
      <c r="G20" s="121">
        <f t="shared" si="4"/>
        <v>0</v>
      </c>
      <c r="H20" s="122" t="e">
        <f t="shared" si="5"/>
        <v>#VALUE!</v>
      </c>
      <c r="I20" s="17" t="e">
        <f t="shared" si="6"/>
        <v>#VALUE!</v>
      </c>
    </row>
    <row r="21" spans="1:9">
      <c r="A21" s="127"/>
      <c r="B21" s="132"/>
      <c r="C21" s="129">
        <f t="shared" si="0"/>
        <v>0</v>
      </c>
      <c r="D21" s="130">
        <f t="shared" si="1"/>
        <v>0</v>
      </c>
      <c r="E21" s="120">
        <f t="shared" si="2"/>
        <v>0</v>
      </c>
      <c r="F21" s="121" t="b">
        <f t="shared" si="3"/>
        <v>0</v>
      </c>
      <c r="G21" s="121">
        <f t="shared" si="4"/>
        <v>0</v>
      </c>
      <c r="H21" s="122" t="e">
        <f t="shared" si="5"/>
        <v>#VALUE!</v>
      </c>
      <c r="I21" s="17" t="e">
        <f t="shared" si="6"/>
        <v>#VALUE!</v>
      </c>
    </row>
    <row r="22" spans="1:9">
      <c r="A22" s="127"/>
      <c r="B22" s="132"/>
      <c r="C22" s="129">
        <f t="shared" si="0"/>
        <v>0</v>
      </c>
      <c r="D22" s="130">
        <f t="shared" si="1"/>
        <v>0</v>
      </c>
      <c r="E22" s="120">
        <f t="shared" si="2"/>
        <v>0</v>
      </c>
      <c r="F22" s="121" t="b">
        <f t="shared" si="3"/>
        <v>0</v>
      </c>
      <c r="G22" s="121">
        <f t="shared" si="4"/>
        <v>0</v>
      </c>
      <c r="H22" s="122" t="e">
        <f t="shared" si="5"/>
        <v>#VALUE!</v>
      </c>
      <c r="I22" s="17" t="e">
        <f t="shared" si="6"/>
        <v>#VALUE!</v>
      </c>
    </row>
    <row r="23" spans="1:9">
      <c r="A23" s="127"/>
      <c r="B23" s="132"/>
      <c r="C23" s="129">
        <f t="shared" si="0"/>
        <v>0</v>
      </c>
      <c r="D23" s="130">
        <f t="shared" si="1"/>
        <v>0</v>
      </c>
      <c r="E23" s="120">
        <f t="shared" si="2"/>
        <v>0</v>
      </c>
      <c r="F23" s="121" t="b">
        <f t="shared" si="3"/>
        <v>0</v>
      </c>
      <c r="G23" s="121">
        <f t="shared" si="4"/>
        <v>0</v>
      </c>
      <c r="H23" s="122" t="e">
        <f t="shared" si="5"/>
        <v>#VALUE!</v>
      </c>
      <c r="I23" s="17" t="e">
        <f t="shared" si="6"/>
        <v>#VALUE!</v>
      </c>
    </row>
    <row r="24" spans="1:9">
      <c r="A24" s="127"/>
      <c r="B24" s="132"/>
      <c r="C24" s="129">
        <f t="shared" si="0"/>
        <v>0</v>
      </c>
      <c r="D24" s="130">
        <f t="shared" si="1"/>
        <v>0</v>
      </c>
      <c r="E24" s="120">
        <f t="shared" si="2"/>
        <v>0</v>
      </c>
      <c r="F24" s="121" t="b">
        <f t="shared" si="3"/>
        <v>0</v>
      </c>
      <c r="G24" s="121">
        <f t="shared" si="4"/>
        <v>0</v>
      </c>
      <c r="H24" s="122" t="e">
        <f t="shared" si="5"/>
        <v>#VALUE!</v>
      </c>
      <c r="I24" s="17" t="e">
        <f t="shared" si="6"/>
        <v>#VALUE!</v>
      </c>
    </row>
    <row r="25" spans="1:9">
      <c r="A25" s="127"/>
      <c r="B25" s="132"/>
      <c r="C25" s="129">
        <f t="shared" si="0"/>
        <v>0</v>
      </c>
      <c r="D25" s="130">
        <f t="shared" si="1"/>
        <v>0</v>
      </c>
      <c r="E25" s="120">
        <f t="shared" si="2"/>
        <v>0</v>
      </c>
      <c r="F25" s="121" t="b">
        <f t="shared" si="3"/>
        <v>0</v>
      </c>
      <c r="G25" s="121">
        <f t="shared" si="4"/>
        <v>0</v>
      </c>
      <c r="H25" s="122" t="e">
        <f t="shared" si="5"/>
        <v>#VALUE!</v>
      </c>
      <c r="I25" s="17" t="e">
        <f t="shared" si="6"/>
        <v>#VALUE!</v>
      </c>
    </row>
    <row r="26" spans="1:9">
      <c r="A26" s="127"/>
      <c r="B26" s="132"/>
      <c r="C26" s="129">
        <f t="shared" si="0"/>
        <v>0</v>
      </c>
      <c r="D26" s="130">
        <f t="shared" si="1"/>
        <v>0</v>
      </c>
      <c r="E26" s="120">
        <f t="shared" si="2"/>
        <v>0</v>
      </c>
      <c r="F26" s="121" t="b">
        <f t="shared" si="3"/>
        <v>0</v>
      </c>
      <c r="G26" s="121">
        <f t="shared" si="4"/>
        <v>0</v>
      </c>
      <c r="H26" s="122" t="e">
        <f t="shared" si="5"/>
        <v>#VALUE!</v>
      </c>
      <c r="I26" s="17" t="e">
        <f t="shared" si="6"/>
        <v>#VALUE!</v>
      </c>
    </row>
    <row r="27" spans="1:9">
      <c r="A27" s="127"/>
      <c r="B27" s="132"/>
      <c r="C27" s="129">
        <f t="shared" si="0"/>
        <v>0</v>
      </c>
      <c r="D27" s="130">
        <f t="shared" si="1"/>
        <v>0</v>
      </c>
      <c r="E27" s="120">
        <f t="shared" si="2"/>
        <v>0</v>
      </c>
      <c r="F27" s="121" t="b">
        <f t="shared" si="3"/>
        <v>0</v>
      </c>
      <c r="G27" s="121">
        <f t="shared" si="4"/>
        <v>0</v>
      </c>
      <c r="H27" s="122" t="e">
        <f t="shared" si="5"/>
        <v>#VALUE!</v>
      </c>
      <c r="I27" s="17" t="e">
        <f t="shared" si="6"/>
        <v>#VALUE!</v>
      </c>
    </row>
    <row r="28" spans="1:9">
      <c r="A28" s="127"/>
      <c r="B28" s="132"/>
      <c r="C28" s="129">
        <f t="shared" si="0"/>
        <v>0</v>
      </c>
      <c r="D28" s="130">
        <f t="shared" si="1"/>
        <v>0</v>
      </c>
      <c r="E28" s="120">
        <f t="shared" si="2"/>
        <v>0</v>
      </c>
      <c r="F28" s="121" t="b">
        <f t="shared" si="3"/>
        <v>0</v>
      </c>
      <c r="G28" s="121">
        <f t="shared" si="4"/>
        <v>0</v>
      </c>
      <c r="H28" s="122" t="e">
        <f t="shared" si="5"/>
        <v>#VALUE!</v>
      </c>
      <c r="I28" s="17" t="e">
        <f t="shared" si="6"/>
        <v>#VALUE!</v>
      </c>
    </row>
    <row r="29" spans="1:9">
      <c r="A29" s="127"/>
      <c r="B29" s="132"/>
      <c r="C29" s="129">
        <f t="shared" si="0"/>
        <v>0</v>
      </c>
      <c r="D29" s="130">
        <f t="shared" si="1"/>
        <v>0</v>
      </c>
      <c r="E29" s="120">
        <f t="shared" si="2"/>
        <v>0</v>
      </c>
      <c r="F29" s="121" t="b">
        <f t="shared" si="3"/>
        <v>0</v>
      </c>
      <c r="G29" s="121">
        <f t="shared" si="4"/>
        <v>0</v>
      </c>
      <c r="H29" s="122" t="e">
        <f t="shared" si="5"/>
        <v>#VALUE!</v>
      </c>
      <c r="I29" s="17" t="e">
        <f t="shared" si="6"/>
        <v>#VALUE!</v>
      </c>
    </row>
    <row r="30" spans="1:9">
      <c r="A30" s="127"/>
      <c r="B30" s="132"/>
      <c r="C30" s="129">
        <f t="shared" si="0"/>
        <v>0</v>
      </c>
      <c r="D30" s="130">
        <f t="shared" si="1"/>
        <v>0</v>
      </c>
      <c r="E30" s="120">
        <f t="shared" si="2"/>
        <v>0</v>
      </c>
      <c r="F30" s="121" t="b">
        <f t="shared" si="3"/>
        <v>0</v>
      </c>
      <c r="G30" s="121">
        <f t="shared" si="4"/>
        <v>0</v>
      </c>
      <c r="H30" s="122" t="e">
        <f t="shared" si="5"/>
        <v>#VALUE!</v>
      </c>
      <c r="I30" s="17" t="e">
        <f t="shared" si="6"/>
        <v>#VALUE!</v>
      </c>
    </row>
    <row r="31" spans="1:9">
      <c r="A31" s="127"/>
      <c r="B31" s="132"/>
      <c r="C31" s="129">
        <f t="shared" si="0"/>
        <v>0</v>
      </c>
      <c r="D31" s="130">
        <f t="shared" si="1"/>
        <v>0</v>
      </c>
      <c r="E31" s="120">
        <f t="shared" si="2"/>
        <v>0</v>
      </c>
      <c r="F31" s="121" t="b">
        <f t="shared" si="3"/>
        <v>0</v>
      </c>
      <c r="G31" s="121">
        <f t="shared" si="4"/>
        <v>0</v>
      </c>
      <c r="H31" s="122" t="e">
        <f t="shared" si="5"/>
        <v>#VALUE!</v>
      </c>
      <c r="I31" s="17" t="e">
        <f t="shared" si="6"/>
        <v>#VALUE!</v>
      </c>
    </row>
    <row r="32" spans="1:9">
      <c r="A32" s="127"/>
      <c r="B32" s="132"/>
      <c r="C32" s="129">
        <f t="shared" si="0"/>
        <v>0</v>
      </c>
      <c r="D32" s="130">
        <f t="shared" si="1"/>
        <v>0</v>
      </c>
      <c r="E32" s="120">
        <f t="shared" si="2"/>
        <v>0</v>
      </c>
      <c r="F32" s="121" t="b">
        <f t="shared" si="3"/>
        <v>0</v>
      </c>
      <c r="G32" s="121">
        <f t="shared" si="4"/>
        <v>0</v>
      </c>
      <c r="H32" s="122" t="e">
        <f t="shared" si="5"/>
        <v>#VALUE!</v>
      </c>
      <c r="I32" s="17" t="e">
        <f t="shared" si="6"/>
        <v>#VALUE!</v>
      </c>
    </row>
    <row r="33" spans="1:9">
      <c r="A33" s="127"/>
      <c r="B33" s="132"/>
      <c r="C33" s="129">
        <f t="shared" si="0"/>
        <v>0</v>
      </c>
      <c r="D33" s="130">
        <f t="shared" si="1"/>
        <v>0</v>
      </c>
      <c r="E33" s="120">
        <f t="shared" si="2"/>
        <v>0</v>
      </c>
      <c r="F33" s="121" t="b">
        <f t="shared" si="3"/>
        <v>0</v>
      </c>
      <c r="G33" s="121">
        <f t="shared" si="4"/>
        <v>0</v>
      </c>
      <c r="H33" s="122" t="e">
        <f t="shared" si="5"/>
        <v>#VALUE!</v>
      </c>
      <c r="I33" s="17" t="e">
        <f t="shared" si="6"/>
        <v>#VALUE!</v>
      </c>
    </row>
    <row r="34" spans="1:9">
      <c r="A34" s="127"/>
      <c r="B34" s="132"/>
      <c r="C34" s="129">
        <f t="shared" si="0"/>
        <v>0</v>
      </c>
      <c r="D34" s="130">
        <f t="shared" si="1"/>
        <v>0</v>
      </c>
      <c r="E34" s="120">
        <f t="shared" si="2"/>
        <v>0</v>
      </c>
      <c r="F34" s="121" t="b">
        <f t="shared" si="3"/>
        <v>0</v>
      </c>
      <c r="G34" s="121">
        <f t="shared" si="4"/>
        <v>0</v>
      </c>
      <c r="H34" s="122" t="e">
        <f t="shared" si="5"/>
        <v>#VALUE!</v>
      </c>
      <c r="I34" s="17" t="e">
        <f t="shared" si="6"/>
        <v>#VALUE!</v>
      </c>
    </row>
    <row r="35" spans="1:9">
      <c r="A35" s="127"/>
      <c r="B35" s="132"/>
      <c r="C35" s="129">
        <f t="shared" si="0"/>
        <v>0</v>
      </c>
      <c r="D35" s="130">
        <f t="shared" si="1"/>
        <v>0</v>
      </c>
      <c r="E35" s="120">
        <f t="shared" si="2"/>
        <v>0</v>
      </c>
      <c r="F35" s="121" t="b">
        <f t="shared" si="3"/>
        <v>0</v>
      </c>
      <c r="G35" s="121">
        <f t="shared" si="4"/>
        <v>0</v>
      </c>
      <c r="H35" s="122" t="e">
        <f t="shared" si="5"/>
        <v>#VALUE!</v>
      </c>
      <c r="I35" s="17" t="e">
        <f t="shared" si="6"/>
        <v>#VALUE!</v>
      </c>
    </row>
    <row r="36" spans="1:9">
      <c r="A36" s="127"/>
      <c r="B36" s="132"/>
      <c r="C36" s="129">
        <f t="shared" si="0"/>
        <v>0</v>
      </c>
      <c r="D36" s="130">
        <f t="shared" si="1"/>
        <v>0</v>
      </c>
      <c r="E36" s="120">
        <f t="shared" si="2"/>
        <v>0</v>
      </c>
      <c r="F36" s="121" t="b">
        <f t="shared" si="3"/>
        <v>0</v>
      </c>
      <c r="G36" s="121">
        <f t="shared" si="4"/>
        <v>0</v>
      </c>
      <c r="H36" s="122" t="e">
        <f t="shared" si="5"/>
        <v>#VALUE!</v>
      </c>
      <c r="I36" s="17" t="e">
        <f t="shared" si="6"/>
        <v>#VALUE!</v>
      </c>
    </row>
    <row r="37" spans="1:9">
      <c r="A37" s="127"/>
      <c r="B37" s="132"/>
      <c r="C37" s="129">
        <f t="shared" si="0"/>
        <v>0</v>
      </c>
      <c r="D37" s="130">
        <f t="shared" si="1"/>
        <v>0</v>
      </c>
      <c r="E37" s="120">
        <f t="shared" si="2"/>
        <v>0</v>
      </c>
      <c r="F37" s="121" t="b">
        <f t="shared" si="3"/>
        <v>0</v>
      </c>
      <c r="G37" s="121">
        <f t="shared" si="4"/>
        <v>0</v>
      </c>
      <c r="H37" s="122" t="e">
        <f t="shared" si="5"/>
        <v>#VALUE!</v>
      </c>
      <c r="I37" s="17" t="e">
        <f t="shared" si="6"/>
        <v>#VALUE!</v>
      </c>
    </row>
    <row r="38" spans="1:9">
      <c r="A38" s="127"/>
      <c r="B38" s="132"/>
      <c r="C38" s="129">
        <f t="shared" si="0"/>
        <v>0</v>
      </c>
      <c r="D38" s="130">
        <f t="shared" si="1"/>
        <v>0</v>
      </c>
      <c r="E38" s="120">
        <f t="shared" si="2"/>
        <v>0</v>
      </c>
      <c r="F38" s="121" t="b">
        <f t="shared" si="3"/>
        <v>0</v>
      </c>
      <c r="G38" s="121">
        <f t="shared" si="4"/>
        <v>0</v>
      </c>
      <c r="H38" s="122" t="e">
        <f t="shared" si="5"/>
        <v>#VALUE!</v>
      </c>
      <c r="I38" s="17" t="e">
        <f t="shared" si="6"/>
        <v>#VALUE!</v>
      </c>
    </row>
    <row r="39" spans="1:9">
      <c r="A39" s="127"/>
      <c r="B39" s="132"/>
      <c r="C39" s="129">
        <f t="shared" si="0"/>
        <v>0</v>
      </c>
      <c r="D39" s="130">
        <f t="shared" si="1"/>
        <v>0</v>
      </c>
      <c r="E39" s="120">
        <f t="shared" si="2"/>
        <v>0</v>
      </c>
      <c r="F39" s="121" t="b">
        <f t="shared" si="3"/>
        <v>0</v>
      </c>
      <c r="G39" s="121">
        <f t="shared" si="4"/>
        <v>0</v>
      </c>
      <c r="H39" s="122" t="e">
        <f t="shared" si="5"/>
        <v>#VALUE!</v>
      </c>
      <c r="I39" s="17" t="e">
        <f t="shared" si="6"/>
        <v>#VALUE!</v>
      </c>
    </row>
    <row r="40" spans="1:9">
      <c r="A40" s="127"/>
      <c r="B40" s="132"/>
      <c r="C40" s="129">
        <f t="shared" si="0"/>
        <v>0</v>
      </c>
      <c r="D40" s="130">
        <f t="shared" si="1"/>
        <v>0</v>
      </c>
      <c r="E40" s="120">
        <f t="shared" si="2"/>
        <v>0</v>
      </c>
      <c r="F40" s="121" t="b">
        <f t="shared" si="3"/>
        <v>0</v>
      </c>
      <c r="G40" s="121">
        <f t="shared" si="4"/>
        <v>0</v>
      </c>
      <c r="H40" s="122" t="e">
        <f t="shared" si="5"/>
        <v>#VALUE!</v>
      </c>
      <c r="I40" s="17" t="e">
        <f t="shared" si="6"/>
        <v>#VALUE!</v>
      </c>
    </row>
    <row r="41" spans="1:9">
      <c r="A41" s="127"/>
      <c r="B41" s="132"/>
      <c r="C41" s="129">
        <f t="shared" si="0"/>
        <v>0</v>
      </c>
      <c r="D41" s="130">
        <f t="shared" si="1"/>
        <v>0</v>
      </c>
      <c r="E41" s="120">
        <f t="shared" si="2"/>
        <v>0</v>
      </c>
      <c r="F41" s="121" t="b">
        <f t="shared" si="3"/>
        <v>0</v>
      </c>
      <c r="G41" s="121">
        <f t="shared" si="4"/>
        <v>0</v>
      </c>
      <c r="H41" s="122" t="e">
        <f t="shared" si="5"/>
        <v>#VALUE!</v>
      </c>
      <c r="I41" s="17" t="e">
        <f t="shared" si="6"/>
        <v>#VALUE!</v>
      </c>
    </row>
    <row r="42" spans="1:9">
      <c r="A42" s="127"/>
      <c r="B42" s="132"/>
      <c r="C42" s="129">
        <f t="shared" si="0"/>
        <v>0</v>
      </c>
      <c r="D42" s="130">
        <f t="shared" si="1"/>
        <v>0</v>
      </c>
      <c r="E42" s="120">
        <f t="shared" si="2"/>
        <v>0</v>
      </c>
      <c r="F42" s="121" t="b">
        <f t="shared" si="3"/>
        <v>0</v>
      </c>
      <c r="G42" s="121">
        <f t="shared" si="4"/>
        <v>0</v>
      </c>
      <c r="H42" s="122" t="e">
        <f t="shared" si="5"/>
        <v>#VALUE!</v>
      </c>
      <c r="I42" s="17" t="e">
        <f t="shared" si="6"/>
        <v>#VALUE!</v>
      </c>
    </row>
    <row r="43" spans="1:9">
      <c r="A43" s="127"/>
      <c r="B43" s="132"/>
      <c r="C43" s="129">
        <f t="shared" si="0"/>
        <v>0</v>
      </c>
      <c r="D43" s="130">
        <f t="shared" si="1"/>
        <v>0</v>
      </c>
      <c r="E43" s="120">
        <f t="shared" si="2"/>
        <v>0</v>
      </c>
      <c r="F43" s="121" t="b">
        <f t="shared" si="3"/>
        <v>0</v>
      </c>
      <c r="G43" s="121">
        <f t="shared" si="4"/>
        <v>0</v>
      </c>
      <c r="H43" s="122" t="e">
        <f t="shared" si="5"/>
        <v>#VALUE!</v>
      </c>
      <c r="I43" s="17" t="e">
        <f t="shared" si="6"/>
        <v>#VALUE!</v>
      </c>
    </row>
    <row r="44" spans="1:9">
      <c r="A44" s="127"/>
      <c r="B44" s="125"/>
      <c r="C44" s="129">
        <f t="shared" si="0"/>
        <v>0</v>
      </c>
      <c r="D44" s="130">
        <f t="shared" si="1"/>
        <v>0</v>
      </c>
      <c r="E44" s="120">
        <f t="shared" si="2"/>
        <v>0</v>
      </c>
      <c r="F44" s="121" t="b">
        <f t="shared" si="3"/>
        <v>0</v>
      </c>
      <c r="G44" s="121">
        <f t="shared" si="4"/>
        <v>0</v>
      </c>
      <c r="H44" s="122" t="e">
        <f t="shared" si="5"/>
        <v>#VALUE!</v>
      </c>
      <c r="I44" s="17" t="e">
        <f t="shared" si="6"/>
        <v>#VALUE!</v>
      </c>
    </row>
    <row r="45" spans="1:9">
      <c r="A45" s="127"/>
      <c r="B45" s="132"/>
      <c r="C45" s="129">
        <f t="shared" ref="C45:C76" si="7">$D$3*B45</f>
        <v>0</v>
      </c>
      <c r="D45" s="130">
        <f t="shared" ref="D45:D76" si="8">B45-2*C45</f>
        <v>0</v>
      </c>
      <c r="E45" s="120">
        <f t="shared" ref="E45:E76" si="9">C45/2</f>
        <v>0</v>
      </c>
      <c r="F45" s="121" t="b">
        <f t="shared" ref="F45:F76" si="10">IF(AND(10&lt;E45,E45&lt;100),10,IF(AND(1&lt;E45,E45&lt;10),1,IF(AND(0.1&lt;E45,E45&lt;1),0.1,IF(AND(0.01&lt;E45,E45&lt;0.1),0.01,IF(AND(0.001&lt;E45,E45&lt;0.01),0.001)))))</f>
        <v>0</v>
      </c>
      <c r="G45" s="121">
        <f t="shared" ref="G45:G76" si="11">$D$4</f>
        <v>0</v>
      </c>
      <c r="H45" s="122" t="e">
        <f t="shared" ref="H45:H76" si="12">MROUND(D45,F45)</f>
        <v>#VALUE!</v>
      </c>
      <c r="I45" s="17" t="e">
        <f t="shared" ref="I45:I76" si="13">IF(H45&gt;$D$4,"Overschrijding","Geen overschrijding")</f>
        <v>#VALUE!</v>
      </c>
    </row>
    <row r="46" spans="1:9">
      <c r="A46" s="127"/>
      <c r="B46" s="125"/>
      <c r="C46" s="129">
        <f t="shared" si="7"/>
        <v>0</v>
      </c>
      <c r="D46" s="130">
        <f t="shared" si="8"/>
        <v>0</v>
      </c>
      <c r="E46" s="120">
        <f t="shared" si="9"/>
        <v>0</v>
      </c>
      <c r="F46" s="121" t="b">
        <f t="shared" si="10"/>
        <v>0</v>
      </c>
      <c r="G46" s="121">
        <f t="shared" si="11"/>
        <v>0</v>
      </c>
      <c r="H46" s="122" t="e">
        <f t="shared" si="12"/>
        <v>#VALUE!</v>
      </c>
      <c r="I46" s="17" t="e">
        <f t="shared" si="13"/>
        <v>#VALUE!</v>
      </c>
    </row>
    <row r="47" spans="1:9">
      <c r="A47" s="127"/>
      <c r="B47" s="132"/>
      <c r="C47" s="129">
        <f t="shared" si="7"/>
        <v>0</v>
      </c>
      <c r="D47" s="130">
        <f t="shared" si="8"/>
        <v>0</v>
      </c>
      <c r="E47" s="120">
        <f t="shared" si="9"/>
        <v>0</v>
      </c>
      <c r="F47" s="121" t="b">
        <f t="shared" si="10"/>
        <v>0</v>
      </c>
      <c r="G47" s="121">
        <f t="shared" si="11"/>
        <v>0</v>
      </c>
      <c r="H47" s="122" t="e">
        <f t="shared" si="12"/>
        <v>#VALUE!</v>
      </c>
      <c r="I47" s="17" t="e">
        <f t="shared" si="13"/>
        <v>#VALUE!</v>
      </c>
    </row>
    <row r="48" spans="1:9">
      <c r="A48" s="127"/>
      <c r="B48" s="125"/>
      <c r="C48" s="129">
        <f t="shared" si="7"/>
        <v>0</v>
      </c>
      <c r="D48" s="130">
        <f t="shared" si="8"/>
        <v>0</v>
      </c>
      <c r="E48" s="120">
        <f t="shared" si="9"/>
        <v>0</v>
      </c>
      <c r="F48" s="121" t="b">
        <f t="shared" si="10"/>
        <v>0</v>
      </c>
      <c r="G48" s="121">
        <f t="shared" si="11"/>
        <v>0</v>
      </c>
      <c r="H48" s="122" t="e">
        <f t="shared" si="12"/>
        <v>#VALUE!</v>
      </c>
      <c r="I48" s="17" t="e">
        <f t="shared" si="13"/>
        <v>#VALUE!</v>
      </c>
    </row>
    <row r="49" spans="1:9">
      <c r="A49" s="127"/>
      <c r="B49" s="132"/>
      <c r="C49" s="129">
        <f t="shared" si="7"/>
        <v>0</v>
      </c>
      <c r="D49" s="130">
        <f t="shared" si="8"/>
        <v>0</v>
      </c>
      <c r="E49" s="120">
        <f t="shared" si="9"/>
        <v>0</v>
      </c>
      <c r="F49" s="121" t="b">
        <f t="shared" si="10"/>
        <v>0</v>
      </c>
      <c r="G49" s="121">
        <f t="shared" si="11"/>
        <v>0</v>
      </c>
      <c r="H49" s="122" t="e">
        <f t="shared" si="12"/>
        <v>#VALUE!</v>
      </c>
      <c r="I49" s="17" t="e">
        <f t="shared" si="13"/>
        <v>#VALUE!</v>
      </c>
    </row>
    <row r="50" spans="1:9">
      <c r="A50" s="127"/>
      <c r="B50" s="132"/>
      <c r="C50" s="129">
        <f t="shared" si="7"/>
        <v>0</v>
      </c>
      <c r="D50" s="130">
        <f t="shared" si="8"/>
        <v>0</v>
      </c>
      <c r="E50" s="120">
        <f t="shared" si="9"/>
        <v>0</v>
      </c>
      <c r="F50" s="121" t="b">
        <f t="shared" si="10"/>
        <v>0</v>
      </c>
      <c r="G50" s="121">
        <f t="shared" si="11"/>
        <v>0</v>
      </c>
      <c r="H50" s="122" t="e">
        <f t="shared" si="12"/>
        <v>#VALUE!</v>
      </c>
      <c r="I50" s="17" t="e">
        <f t="shared" si="13"/>
        <v>#VALUE!</v>
      </c>
    </row>
    <row r="51" spans="1:9">
      <c r="A51" s="127"/>
      <c r="B51" s="132"/>
      <c r="C51" s="129">
        <f t="shared" si="7"/>
        <v>0</v>
      </c>
      <c r="D51" s="130">
        <f t="shared" si="8"/>
        <v>0</v>
      </c>
      <c r="E51" s="120">
        <f t="shared" si="9"/>
        <v>0</v>
      </c>
      <c r="F51" s="121" t="b">
        <f t="shared" si="10"/>
        <v>0</v>
      </c>
      <c r="G51" s="121">
        <f t="shared" si="11"/>
        <v>0</v>
      </c>
      <c r="H51" s="122" t="e">
        <f t="shared" si="12"/>
        <v>#VALUE!</v>
      </c>
      <c r="I51" s="17" t="e">
        <f t="shared" si="13"/>
        <v>#VALUE!</v>
      </c>
    </row>
    <row r="52" spans="1:9">
      <c r="A52" s="127"/>
      <c r="B52" s="132"/>
      <c r="C52" s="129">
        <f t="shared" si="7"/>
        <v>0</v>
      </c>
      <c r="D52" s="130">
        <f t="shared" si="8"/>
        <v>0</v>
      </c>
      <c r="E52" s="120">
        <f t="shared" si="9"/>
        <v>0</v>
      </c>
      <c r="F52" s="121" t="b">
        <f t="shared" si="10"/>
        <v>0</v>
      </c>
      <c r="G52" s="121">
        <f t="shared" si="11"/>
        <v>0</v>
      </c>
      <c r="H52" s="122" t="e">
        <f t="shared" si="12"/>
        <v>#VALUE!</v>
      </c>
      <c r="I52" s="17" t="e">
        <f t="shared" si="13"/>
        <v>#VALUE!</v>
      </c>
    </row>
    <row r="53" spans="1:9">
      <c r="A53" s="127"/>
      <c r="B53" s="132"/>
      <c r="C53" s="129">
        <f t="shared" si="7"/>
        <v>0</v>
      </c>
      <c r="D53" s="130">
        <f t="shared" si="8"/>
        <v>0</v>
      </c>
      <c r="E53" s="120">
        <f t="shared" si="9"/>
        <v>0</v>
      </c>
      <c r="F53" s="121" t="b">
        <f t="shared" si="10"/>
        <v>0</v>
      </c>
      <c r="G53" s="121">
        <f t="shared" si="11"/>
        <v>0</v>
      </c>
      <c r="H53" s="122" t="e">
        <f t="shared" si="12"/>
        <v>#VALUE!</v>
      </c>
      <c r="I53" s="17" t="e">
        <f t="shared" si="13"/>
        <v>#VALUE!</v>
      </c>
    </row>
    <row r="54" spans="1:9">
      <c r="A54" s="127"/>
      <c r="B54" s="125"/>
      <c r="C54" s="129">
        <f t="shared" si="7"/>
        <v>0</v>
      </c>
      <c r="D54" s="130">
        <f t="shared" si="8"/>
        <v>0</v>
      </c>
      <c r="E54" s="120">
        <f t="shared" si="9"/>
        <v>0</v>
      </c>
      <c r="F54" s="121" t="b">
        <f t="shared" si="10"/>
        <v>0</v>
      </c>
      <c r="G54" s="121">
        <f t="shared" si="11"/>
        <v>0</v>
      </c>
      <c r="H54" s="122" t="e">
        <f t="shared" si="12"/>
        <v>#VALUE!</v>
      </c>
      <c r="I54" s="17" t="e">
        <f t="shared" si="13"/>
        <v>#VALUE!</v>
      </c>
    </row>
    <row r="55" spans="1:9">
      <c r="A55" s="127"/>
      <c r="B55" s="132"/>
      <c r="C55" s="129">
        <f t="shared" si="7"/>
        <v>0</v>
      </c>
      <c r="D55" s="130">
        <f t="shared" si="8"/>
        <v>0</v>
      </c>
      <c r="E55" s="120">
        <f t="shared" si="9"/>
        <v>0</v>
      </c>
      <c r="F55" s="121" t="b">
        <f t="shared" si="10"/>
        <v>0</v>
      </c>
      <c r="G55" s="121">
        <f t="shared" si="11"/>
        <v>0</v>
      </c>
      <c r="H55" s="122" t="e">
        <f t="shared" si="12"/>
        <v>#VALUE!</v>
      </c>
      <c r="I55" s="17" t="e">
        <f t="shared" si="13"/>
        <v>#VALUE!</v>
      </c>
    </row>
    <row r="56" spans="1:9">
      <c r="A56" s="127"/>
      <c r="B56" s="125"/>
      <c r="C56" s="129">
        <f t="shared" si="7"/>
        <v>0</v>
      </c>
      <c r="D56" s="130">
        <f t="shared" si="8"/>
        <v>0</v>
      </c>
      <c r="E56" s="120">
        <f t="shared" si="9"/>
        <v>0</v>
      </c>
      <c r="F56" s="121" t="b">
        <f t="shared" si="10"/>
        <v>0</v>
      </c>
      <c r="G56" s="121">
        <f t="shared" si="11"/>
        <v>0</v>
      </c>
      <c r="H56" s="122" t="e">
        <f t="shared" si="12"/>
        <v>#VALUE!</v>
      </c>
      <c r="I56" s="17" t="e">
        <f t="shared" si="13"/>
        <v>#VALUE!</v>
      </c>
    </row>
    <row r="57" spans="1:9">
      <c r="A57" s="127"/>
      <c r="B57" s="132"/>
      <c r="C57" s="129">
        <f t="shared" si="7"/>
        <v>0</v>
      </c>
      <c r="D57" s="130">
        <f t="shared" si="8"/>
        <v>0</v>
      </c>
      <c r="E57" s="120">
        <f t="shared" si="9"/>
        <v>0</v>
      </c>
      <c r="F57" s="121" t="b">
        <f t="shared" si="10"/>
        <v>0</v>
      </c>
      <c r="G57" s="121">
        <f t="shared" si="11"/>
        <v>0</v>
      </c>
      <c r="H57" s="122" t="e">
        <f t="shared" si="12"/>
        <v>#VALUE!</v>
      </c>
      <c r="I57" s="17" t="e">
        <f t="shared" si="13"/>
        <v>#VALUE!</v>
      </c>
    </row>
    <row r="58" spans="1:9">
      <c r="A58" s="127"/>
      <c r="B58" s="132"/>
      <c r="C58" s="129">
        <f t="shared" si="7"/>
        <v>0</v>
      </c>
      <c r="D58" s="130">
        <f t="shared" si="8"/>
        <v>0</v>
      </c>
      <c r="E58" s="120">
        <f t="shared" si="9"/>
        <v>0</v>
      </c>
      <c r="F58" s="121" t="b">
        <f t="shared" si="10"/>
        <v>0</v>
      </c>
      <c r="G58" s="121">
        <f t="shared" si="11"/>
        <v>0</v>
      </c>
      <c r="H58" s="122" t="e">
        <f t="shared" si="12"/>
        <v>#VALUE!</v>
      </c>
      <c r="I58" s="17" t="e">
        <f t="shared" si="13"/>
        <v>#VALUE!</v>
      </c>
    </row>
    <row r="59" spans="1:9">
      <c r="A59" s="127"/>
      <c r="B59" s="132"/>
      <c r="C59" s="129">
        <f t="shared" si="7"/>
        <v>0</v>
      </c>
      <c r="D59" s="130">
        <f t="shared" si="8"/>
        <v>0</v>
      </c>
      <c r="E59" s="120">
        <f t="shared" si="9"/>
        <v>0</v>
      </c>
      <c r="F59" s="121" t="b">
        <f t="shared" si="10"/>
        <v>0</v>
      </c>
      <c r="G59" s="121">
        <f t="shared" si="11"/>
        <v>0</v>
      </c>
      <c r="H59" s="122" t="e">
        <f t="shared" si="12"/>
        <v>#VALUE!</v>
      </c>
      <c r="I59" s="17" t="e">
        <f t="shared" si="13"/>
        <v>#VALUE!</v>
      </c>
    </row>
    <row r="60" spans="1:9">
      <c r="A60" s="127"/>
      <c r="B60" s="132"/>
      <c r="C60" s="129">
        <f t="shared" si="7"/>
        <v>0</v>
      </c>
      <c r="D60" s="130">
        <f t="shared" si="8"/>
        <v>0</v>
      </c>
      <c r="E60" s="120">
        <f t="shared" si="9"/>
        <v>0</v>
      </c>
      <c r="F60" s="121" t="b">
        <f t="shared" si="10"/>
        <v>0</v>
      </c>
      <c r="G60" s="121">
        <f t="shared" si="11"/>
        <v>0</v>
      </c>
      <c r="H60" s="122" t="e">
        <f t="shared" si="12"/>
        <v>#VALUE!</v>
      </c>
      <c r="I60" s="17" t="e">
        <f t="shared" si="13"/>
        <v>#VALUE!</v>
      </c>
    </row>
    <row r="61" spans="1:9">
      <c r="A61" s="127"/>
      <c r="B61" s="132"/>
      <c r="C61" s="129">
        <f t="shared" si="7"/>
        <v>0</v>
      </c>
      <c r="D61" s="130">
        <f t="shared" si="8"/>
        <v>0</v>
      </c>
      <c r="E61" s="120">
        <f t="shared" si="9"/>
        <v>0</v>
      </c>
      <c r="F61" s="121" t="b">
        <f t="shared" si="10"/>
        <v>0</v>
      </c>
      <c r="G61" s="121">
        <f t="shared" si="11"/>
        <v>0</v>
      </c>
      <c r="H61" s="122" t="e">
        <f t="shared" si="12"/>
        <v>#VALUE!</v>
      </c>
      <c r="I61" s="17" t="e">
        <f t="shared" si="13"/>
        <v>#VALUE!</v>
      </c>
    </row>
    <row r="62" spans="1:9">
      <c r="A62" s="127"/>
      <c r="B62" s="132"/>
      <c r="C62" s="129">
        <f t="shared" si="7"/>
        <v>0</v>
      </c>
      <c r="D62" s="130">
        <f t="shared" si="8"/>
        <v>0</v>
      </c>
      <c r="E62" s="120">
        <f t="shared" si="9"/>
        <v>0</v>
      </c>
      <c r="F62" s="121" t="b">
        <f t="shared" si="10"/>
        <v>0</v>
      </c>
      <c r="G62" s="121">
        <f t="shared" si="11"/>
        <v>0</v>
      </c>
      <c r="H62" s="122" t="e">
        <f t="shared" si="12"/>
        <v>#VALUE!</v>
      </c>
      <c r="I62" s="17" t="e">
        <f t="shared" si="13"/>
        <v>#VALUE!</v>
      </c>
    </row>
    <row r="63" spans="1:9">
      <c r="A63" s="127"/>
      <c r="B63" s="133"/>
      <c r="C63" s="129">
        <f t="shared" si="7"/>
        <v>0</v>
      </c>
      <c r="D63" s="130">
        <f t="shared" si="8"/>
        <v>0</v>
      </c>
      <c r="E63" s="120">
        <f t="shared" si="9"/>
        <v>0</v>
      </c>
      <c r="F63" s="121" t="b">
        <f t="shared" si="10"/>
        <v>0</v>
      </c>
      <c r="G63" s="121">
        <f t="shared" si="11"/>
        <v>0</v>
      </c>
      <c r="H63" s="122" t="e">
        <f t="shared" si="12"/>
        <v>#VALUE!</v>
      </c>
      <c r="I63" s="17" t="e">
        <f t="shared" si="13"/>
        <v>#VALUE!</v>
      </c>
    </row>
    <row r="64" spans="1:9">
      <c r="A64" s="127"/>
      <c r="B64" s="132"/>
      <c r="C64" s="129">
        <f t="shared" si="7"/>
        <v>0</v>
      </c>
      <c r="D64" s="130">
        <f t="shared" si="8"/>
        <v>0</v>
      </c>
      <c r="E64" s="120">
        <f t="shared" si="9"/>
        <v>0</v>
      </c>
      <c r="F64" s="121" t="b">
        <f t="shared" si="10"/>
        <v>0</v>
      </c>
      <c r="G64" s="121">
        <f t="shared" si="11"/>
        <v>0</v>
      </c>
      <c r="H64" s="122" t="e">
        <f t="shared" si="12"/>
        <v>#VALUE!</v>
      </c>
      <c r="I64" s="17" t="e">
        <f t="shared" si="13"/>
        <v>#VALUE!</v>
      </c>
    </row>
    <row r="65" spans="1:9">
      <c r="A65" s="127"/>
      <c r="B65" s="132"/>
      <c r="C65" s="129">
        <f t="shared" si="7"/>
        <v>0</v>
      </c>
      <c r="D65" s="130">
        <f t="shared" si="8"/>
        <v>0</v>
      </c>
      <c r="E65" s="120">
        <f t="shared" si="9"/>
        <v>0</v>
      </c>
      <c r="F65" s="121" t="b">
        <f t="shared" si="10"/>
        <v>0</v>
      </c>
      <c r="G65" s="121">
        <f t="shared" si="11"/>
        <v>0</v>
      </c>
      <c r="H65" s="122" t="e">
        <f t="shared" si="12"/>
        <v>#VALUE!</v>
      </c>
      <c r="I65" s="17" t="e">
        <f t="shared" si="13"/>
        <v>#VALUE!</v>
      </c>
    </row>
    <row r="66" spans="1:9">
      <c r="A66" s="127"/>
      <c r="B66" s="132"/>
      <c r="C66" s="129">
        <f t="shared" si="7"/>
        <v>0</v>
      </c>
      <c r="D66" s="130">
        <f t="shared" si="8"/>
        <v>0</v>
      </c>
      <c r="E66" s="120">
        <f t="shared" si="9"/>
        <v>0</v>
      </c>
      <c r="F66" s="121" t="b">
        <f t="shared" si="10"/>
        <v>0</v>
      </c>
      <c r="G66" s="121">
        <f t="shared" si="11"/>
        <v>0</v>
      </c>
      <c r="H66" s="122" t="e">
        <f t="shared" si="12"/>
        <v>#VALUE!</v>
      </c>
      <c r="I66" s="17" t="e">
        <f t="shared" si="13"/>
        <v>#VALUE!</v>
      </c>
    </row>
    <row r="67" spans="1:9">
      <c r="A67" s="127"/>
      <c r="B67" s="132"/>
      <c r="C67" s="129">
        <f t="shared" si="7"/>
        <v>0</v>
      </c>
      <c r="D67" s="130">
        <f t="shared" si="8"/>
        <v>0</v>
      </c>
      <c r="E67" s="120">
        <f t="shared" si="9"/>
        <v>0</v>
      </c>
      <c r="F67" s="121" t="b">
        <f t="shared" si="10"/>
        <v>0</v>
      </c>
      <c r="G67" s="121">
        <f t="shared" si="11"/>
        <v>0</v>
      </c>
      <c r="H67" s="122" t="e">
        <f t="shared" si="12"/>
        <v>#VALUE!</v>
      </c>
      <c r="I67" s="17" t="e">
        <f t="shared" si="13"/>
        <v>#VALUE!</v>
      </c>
    </row>
    <row r="68" spans="1:9">
      <c r="A68" s="127"/>
      <c r="B68" s="132"/>
      <c r="C68" s="129">
        <f t="shared" si="7"/>
        <v>0</v>
      </c>
      <c r="D68" s="130">
        <f t="shared" si="8"/>
        <v>0</v>
      </c>
      <c r="E68" s="120">
        <f t="shared" si="9"/>
        <v>0</v>
      </c>
      <c r="F68" s="121" t="b">
        <f t="shared" si="10"/>
        <v>0</v>
      </c>
      <c r="G68" s="121">
        <f t="shared" si="11"/>
        <v>0</v>
      </c>
      <c r="H68" s="122" t="e">
        <f t="shared" si="12"/>
        <v>#VALUE!</v>
      </c>
      <c r="I68" s="17" t="e">
        <f t="shared" si="13"/>
        <v>#VALUE!</v>
      </c>
    </row>
    <row r="69" spans="1:9">
      <c r="A69" s="127"/>
      <c r="B69" s="132"/>
      <c r="C69" s="129">
        <f t="shared" si="7"/>
        <v>0</v>
      </c>
      <c r="D69" s="130">
        <f t="shared" si="8"/>
        <v>0</v>
      </c>
      <c r="E69" s="120">
        <f t="shared" si="9"/>
        <v>0</v>
      </c>
      <c r="F69" s="121" t="b">
        <f t="shared" si="10"/>
        <v>0</v>
      </c>
      <c r="G69" s="121">
        <f t="shared" si="11"/>
        <v>0</v>
      </c>
      <c r="H69" s="122" t="e">
        <f t="shared" si="12"/>
        <v>#VALUE!</v>
      </c>
      <c r="I69" s="17" t="e">
        <f t="shared" si="13"/>
        <v>#VALUE!</v>
      </c>
    </row>
    <row r="70" spans="1:9">
      <c r="A70" s="127"/>
      <c r="B70" s="132"/>
      <c r="C70" s="129">
        <f t="shared" si="7"/>
        <v>0</v>
      </c>
      <c r="D70" s="130">
        <f t="shared" si="8"/>
        <v>0</v>
      </c>
      <c r="E70" s="120">
        <f t="shared" si="9"/>
        <v>0</v>
      </c>
      <c r="F70" s="121" t="b">
        <f t="shared" si="10"/>
        <v>0</v>
      </c>
      <c r="G70" s="121">
        <f t="shared" si="11"/>
        <v>0</v>
      </c>
      <c r="H70" s="122" t="e">
        <f t="shared" si="12"/>
        <v>#VALUE!</v>
      </c>
      <c r="I70" s="17" t="e">
        <f t="shared" si="13"/>
        <v>#VALUE!</v>
      </c>
    </row>
    <row r="71" spans="1:9">
      <c r="A71" s="127"/>
      <c r="B71" s="125"/>
      <c r="C71" s="129">
        <f t="shared" si="7"/>
        <v>0</v>
      </c>
      <c r="D71" s="130">
        <f t="shared" si="8"/>
        <v>0</v>
      </c>
      <c r="E71" s="120">
        <f t="shared" si="9"/>
        <v>0</v>
      </c>
      <c r="F71" s="121" t="b">
        <f t="shared" si="10"/>
        <v>0</v>
      </c>
      <c r="G71" s="121">
        <f t="shared" si="11"/>
        <v>0</v>
      </c>
      <c r="H71" s="122" t="e">
        <f t="shared" si="12"/>
        <v>#VALUE!</v>
      </c>
      <c r="I71" s="17" t="e">
        <f t="shared" si="13"/>
        <v>#VALUE!</v>
      </c>
    </row>
    <row r="72" spans="1:9">
      <c r="A72" s="127"/>
      <c r="B72" s="132"/>
      <c r="C72" s="129">
        <f t="shared" si="7"/>
        <v>0</v>
      </c>
      <c r="D72" s="130">
        <f t="shared" si="8"/>
        <v>0</v>
      </c>
      <c r="E72" s="120">
        <f t="shared" si="9"/>
        <v>0</v>
      </c>
      <c r="F72" s="121" t="b">
        <f t="shared" si="10"/>
        <v>0</v>
      </c>
      <c r="G72" s="121">
        <f t="shared" si="11"/>
        <v>0</v>
      </c>
      <c r="H72" s="122" t="e">
        <f t="shared" si="12"/>
        <v>#VALUE!</v>
      </c>
      <c r="I72" s="17" t="e">
        <f t="shared" si="13"/>
        <v>#VALUE!</v>
      </c>
    </row>
    <row r="73" spans="1:9">
      <c r="A73" s="127"/>
      <c r="B73" s="132"/>
      <c r="C73" s="129">
        <f t="shared" si="7"/>
        <v>0</v>
      </c>
      <c r="D73" s="130">
        <f t="shared" si="8"/>
        <v>0</v>
      </c>
      <c r="E73" s="120">
        <f t="shared" si="9"/>
        <v>0</v>
      </c>
      <c r="F73" s="121" t="b">
        <f t="shared" si="10"/>
        <v>0</v>
      </c>
      <c r="G73" s="121">
        <f t="shared" si="11"/>
        <v>0</v>
      </c>
      <c r="H73" s="122" t="e">
        <f t="shared" si="12"/>
        <v>#VALUE!</v>
      </c>
      <c r="I73" s="17" t="e">
        <f t="shared" si="13"/>
        <v>#VALUE!</v>
      </c>
    </row>
    <row r="74" spans="1:9">
      <c r="A74" s="127"/>
      <c r="B74" s="132"/>
      <c r="C74" s="129">
        <f t="shared" si="7"/>
        <v>0</v>
      </c>
      <c r="D74" s="130">
        <f t="shared" si="8"/>
        <v>0</v>
      </c>
      <c r="E74" s="120">
        <f t="shared" si="9"/>
        <v>0</v>
      </c>
      <c r="F74" s="121" t="b">
        <f t="shared" si="10"/>
        <v>0</v>
      </c>
      <c r="G74" s="121">
        <f t="shared" si="11"/>
        <v>0</v>
      </c>
      <c r="H74" s="122" t="e">
        <f t="shared" si="12"/>
        <v>#VALUE!</v>
      </c>
      <c r="I74" s="17" t="e">
        <f t="shared" si="13"/>
        <v>#VALUE!</v>
      </c>
    </row>
    <row r="75" spans="1:9">
      <c r="A75" s="127"/>
      <c r="B75" s="132"/>
      <c r="C75" s="129">
        <f t="shared" si="7"/>
        <v>0</v>
      </c>
      <c r="D75" s="130">
        <f t="shared" si="8"/>
        <v>0</v>
      </c>
      <c r="E75" s="120">
        <f t="shared" si="9"/>
        <v>0</v>
      </c>
      <c r="F75" s="121" t="b">
        <f t="shared" si="10"/>
        <v>0</v>
      </c>
      <c r="G75" s="121">
        <f t="shared" si="11"/>
        <v>0</v>
      </c>
      <c r="H75" s="122" t="e">
        <f t="shared" si="12"/>
        <v>#VALUE!</v>
      </c>
      <c r="I75" s="17" t="e">
        <f t="shared" si="13"/>
        <v>#VALUE!</v>
      </c>
    </row>
    <row r="76" spans="1:9">
      <c r="A76" s="127"/>
      <c r="B76" s="132"/>
      <c r="C76" s="129">
        <f t="shared" si="7"/>
        <v>0</v>
      </c>
      <c r="D76" s="130">
        <f t="shared" si="8"/>
        <v>0</v>
      </c>
      <c r="E76" s="120">
        <f t="shared" si="9"/>
        <v>0</v>
      </c>
      <c r="F76" s="121" t="b">
        <f t="shared" si="10"/>
        <v>0</v>
      </c>
      <c r="G76" s="121">
        <f t="shared" si="11"/>
        <v>0</v>
      </c>
      <c r="H76" s="122" t="e">
        <f t="shared" si="12"/>
        <v>#VALUE!</v>
      </c>
      <c r="I76" s="17" t="e">
        <f t="shared" si="13"/>
        <v>#VALUE!</v>
      </c>
    </row>
    <row r="77" spans="1:9">
      <c r="A77" s="127"/>
      <c r="B77" s="132"/>
      <c r="C77" s="129">
        <f t="shared" ref="C77:C108" si="14">$D$3*B77</f>
        <v>0</v>
      </c>
      <c r="D77" s="130">
        <f t="shared" ref="D77:D108" si="15">B77-2*C77</f>
        <v>0</v>
      </c>
      <c r="E77" s="120">
        <f t="shared" ref="E77:E108" si="16">C77/2</f>
        <v>0</v>
      </c>
      <c r="F77" s="121" t="b">
        <f t="shared" ref="F77:F108" si="17">IF(AND(10&lt;E77,E77&lt;100),10,IF(AND(1&lt;E77,E77&lt;10),1,IF(AND(0.1&lt;E77,E77&lt;1),0.1,IF(AND(0.01&lt;E77,E77&lt;0.1),0.01,IF(AND(0.001&lt;E77,E77&lt;0.01),0.001)))))</f>
        <v>0</v>
      </c>
      <c r="G77" s="121">
        <f t="shared" ref="G77:G108" si="18">$D$4</f>
        <v>0</v>
      </c>
      <c r="H77" s="122" t="e">
        <f t="shared" ref="H77:H108" si="19">MROUND(D77,F77)</f>
        <v>#VALUE!</v>
      </c>
      <c r="I77" s="17" t="e">
        <f t="shared" ref="I77:I108" si="20">IF(H77&gt;$D$4,"Overschrijding","Geen overschrijding")</f>
        <v>#VALUE!</v>
      </c>
    </row>
    <row r="78" spans="1:9">
      <c r="A78" s="127"/>
      <c r="B78" s="132"/>
      <c r="C78" s="129">
        <f t="shared" si="14"/>
        <v>0</v>
      </c>
      <c r="D78" s="130">
        <f t="shared" si="15"/>
        <v>0</v>
      </c>
      <c r="E78" s="120">
        <f t="shared" si="16"/>
        <v>0</v>
      </c>
      <c r="F78" s="121" t="b">
        <f t="shared" si="17"/>
        <v>0</v>
      </c>
      <c r="G78" s="121">
        <f t="shared" si="18"/>
        <v>0</v>
      </c>
      <c r="H78" s="122" t="e">
        <f t="shared" si="19"/>
        <v>#VALUE!</v>
      </c>
      <c r="I78" s="17" t="e">
        <f t="shared" si="20"/>
        <v>#VALUE!</v>
      </c>
    </row>
    <row r="79" spans="1:9">
      <c r="A79" s="127"/>
      <c r="B79" s="132"/>
      <c r="C79" s="129">
        <f t="shared" si="14"/>
        <v>0</v>
      </c>
      <c r="D79" s="130">
        <f t="shared" si="15"/>
        <v>0</v>
      </c>
      <c r="E79" s="120">
        <f t="shared" si="16"/>
        <v>0</v>
      </c>
      <c r="F79" s="121" t="b">
        <f t="shared" si="17"/>
        <v>0</v>
      </c>
      <c r="G79" s="121">
        <f t="shared" si="18"/>
        <v>0</v>
      </c>
      <c r="H79" s="122" t="e">
        <f t="shared" si="19"/>
        <v>#VALUE!</v>
      </c>
      <c r="I79" s="17" t="e">
        <f t="shared" si="20"/>
        <v>#VALUE!</v>
      </c>
    </row>
    <row r="80" spans="1:9">
      <c r="A80" s="127"/>
      <c r="B80" s="132"/>
      <c r="C80" s="129">
        <f t="shared" si="14"/>
        <v>0</v>
      </c>
      <c r="D80" s="130">
        <f t="shared" si="15"/>
        <v>0</v>
      </c>
      <c r="E80" s="120">
        <f t="shared" si="16"/>
        <v>0</v>
      </c>
      <c r="F80" s="121" t="b">
        <f t="shared" si="17"/>
        <v>0</v>
      </c>
      <c r="G80" s="121">
        <f t="shared" si="18"/>
        <v>0</v>
      </c>
      <c r="H80" s="122" t="e">
        <f t="shared" si="19"/>
        <v>#VALUE!</v>
      </c>
      <c r="I80" s="17" t="e">
        <f t="shared" si="20"/>
        <v>#VALUE!</v>
      </c>
    </row>
    <row r="81" spans="1:9">
      <c r="A81" s="127"/>
      <c r="B81" s="132"/>
      <c r="C81" s="129">
        <f t="shared" si="14"/>
        <v>0</v>
      </c>
      <c r="D81" s="130">
        <f t="shared" si="15"/>
        <v>0</v>
      </c>
      <c r="E81" s="120">
        <f t="shared" si="16"/>
        <v>0</v>
      </c>
      <c r="F81" s="121" t="b">
        <f t="shared" si="17"/>
        <v>0</v>
      </c>
      <c r="G81" s="121">
        <f t="shared" si="18"/>
        <v>0</v>
      </c>
      <c r="H81" s="122" t="e">
        <f t="shared" si="19"/>
        <v>#VALUE!</v>
      </c>
      <c r="I81" s="17" t="e">
        <f t="shared" si="20"/>
        <v>#VALUE!</v>
      </c>
    </row>
    <row r="82" spans="1:9">
      <c r="A82" s="127"/>
      <c r="B82" s="132"/>
      <c r="C82" s="129">
        <f t="shared" si="14"/>
        <v>0</v>
      </c>
      <c r="D82" s="130">
        <f t="shared" si="15"/>
        <v>0</v>
      </c>
      <c r="E82" s="120">
        <f t="shared" si="16"/>
        <v>0</v>
      </c>
      <c r="F82" s="121" t="b">
        <f t="shared" si="17"/>
        <v>0</v>
      </c>
      <c r="G82" s="121">
        <f t="shared" si="18"/>
        <v>0</v>
      </c>
      <c r="H82" s="122" t="e">
        <f t="shared" si="19"/>
        <v>#VALUE!</v>
      </c>
      <c r="I82" s="17" t="e">
        <f t="shared" si="20"/>
        <v>#VALUE!</v>
      </c>
    </row>
    <row r="83" spans="1:9">
      <c r="A83" s="127"/>
      <c r="B83" s="125"/>
      <c r="C83" s="129">
        <f t="shared" si="14"/>
        <v>0</v>
      </c>
      <c r="D83" s="130">
        <f t="shared" si="15"/>
        <v>0</v>
      </c>
      <c r="E83" s="120">
        <f t="shared" si="16"/>
        <v>0</v>
      </c>
      <c r="F83" s="121" t="b">
        <f t="shared" si="17"/>
        <v>0</v>
      </c>
      <c r="G83" s="121">
        <f t="shared" si="18"/>
        <v>0</v>
      </c>
      <c r="H83" s="122" t="e">
        <f t="shared" si="19"/>
        <v>#VALUE!</v>
      </c>
      <c r="I83" s="17" t="e">
        <f t="shared" si="20"/>
        <v>#VALUE!</v>
      </c>
    </row>
    <row r="84" spans="1:9">
      <c r="A84" s="127"/>
      <c r="B84" s="132"/>
      <c r="C84" s="129">
        <f t="shared" si="14"/>
        <v>0</v>
      </c>
      <c r="D84" s="130">
        <f t="shared" si="15"/>
        <v>0</v>
      </c>
      <c r="E84" s="120">
        <f t="shared" si="16"/>
        <v>0</v>
      </c>
      <c r="F84" s="121" t="b">
        <f t="shared" si="17"/>
        <v>0</v>
      </c>
      <c r="G84" s="121">
        <f t="shared" si="18"/>
        <v>0</v>
      </c>
      <c r="H84" s="122" t="e">
        <f t="shared" si="19"/>
        <v>#VALUE!</v>
      </c>
      <c r="I84" s="17" t="e">
        <f t="shared" si="20"/>
        <v>#VALUE!</v>
      </c>
    </row>
    <row r="85" spans="1:9">
      <c r="A85" s="127"/>
      <c r="B85" s="132"/>
      <c r="C85" s="129">
        <f t="shared" si="14"/>
        <v>0</v>
      </c>
      <c r="D85" s="130">
        <f t="shared" si="15"/>
        <v>0</v>
      </c>
      <c r="E85" s="120">
        <f t="shared" si="16"/>
        <v>0</v>
      </c>
      <c r="F85" s="121" t="b">
        <f t="shared" si="17"/>
        <v>0</v>
      </c>
      <c r="G85" s="121">
        <f t="shared" si="18"/>
        <v>0</v>
      </c>
      <c r="H85" s="122" t="e">
        <f t="shared" si="19"/>
        <v>#VALUE!</v>
      </c>
      <c r="I85" s="17" t="e">
        <f t="shared" si="20"/>
        <v>#VALUE!</v>
      </c>
    </row>
    <row r="86" spans="1:9">
      <c r="A86" s="127"/>
      <c r="B86" s="132"/>
      <c r="C86" s="129">
        <f t="shared" si="14"/>
        <v>0</v>
      </c>
      <c r="D86" s="130">
        <f t="shared" si="15"/>
        <v>0</v>
      </c>
      <c r="E86" s="120">
        <f t="shared" si="16"/>
        <v>0</v>
      </c>
      <c r="F86" s="121" t="b">
        <f t="shared" si="17"/>
        <v>0</v>
      </c>
      <c r="G86" s="121">
        <f t="shared" si="18"/>
        <v>0</v>
      </c>
      <c r="H86" s="122" t="e">
        <f t="shared" si="19"/>
        <v>#VALUE!</v>
      </c>
      <c r="I86" s="17" t="e">
        <f t="shared" si="20"/>
        <v>#VALUE!</v>
      </c>
    </row>
    <row r="87" spans="1:9">
      <c r="A87" s="127"/>
      <c r="B87" s="132"/>
      <c r="C87" s="129">
        <f t="shared" si="14"/>
        <v>0</v>
      </c>
      <c r="D87" s="130">
        <f t="shared" si="15"/>
        <v>0</v>
      </c>
      <c r="E87" s="120">
        <f t="shared" si="16"/>
        <v>0</v>
      </c>
      <c r="F87" s="121" t="b">
        <f t="shared" si="17"/>
        <v>0</v>
      </c>
      <c r="G87" s="121">
        <f t="shared" si="18"/>
        <v>0</v>
      </c>
      <c r="H87" s="122" t="e">
        <f t="shared" si="19"/>
        <v>#VALUE!</v>
      </c>
      <c r="I87" s="17" t="e">
        <f t="shared" si="20"/>
        <v>#VALUE!</v>
      </c>
    </row>
    <row r="88" spans="1:9">
      <c r="A88" s="127"/>
      <c r="B88" s="132"/>
      <c r="C88" s="129">
        <f t="shared" si="14"/>
        <v>0</v>
      </c>
      <c r="D88" s="130">
        <f t="shared" si="15"/>
        <v>0</v>
      </c>
      <c r="E88" s="120">
        <f t="shared" si="16"/>
        <v>0</v>
      </c>
      <c r="F88" s="121" t="b">
        <f t="shared" si="17"/>
        <v>0</v>
      </c>
      <c r="G88" s="121">
        <f t="shared" si="18"/>
        <v>0</v>
      </c>
      <c r="H88" s="122" t="e">
        <f t="shared" si="19"/>
        <v>#VALUE!</v>
      </c>
      <c r="I88" s="17" t="e">
        <f t="shared" si="20"/>
        <v>#VALUE!</v>
      </c>
    </row>
    <row r="89" spans="1:9">
      <c r="A89" s="127"/>
      <c r="B89" s="132"/>
      <c r="C89" s="129">
        <f t="shared" si="14"/>
        <v>0</v>
      </c>
      <c r="D89" s="130">
        <f t="shared" si="15"/>
        <v>0</v>
      </c>
      <c r="E89" s="120">
        <f t="shared" si="16"/>
        <v>0</v>
      </c>
      <c r="F89" s="121" t="b">
        <f t="shared" si="17"/>
        <v>0</v>
      </c>
      <c r="G89" s="121">
        <f t="shared" si="18"/>
        <v>0</v>
      </c>
      <c r="H89" s="122" t="e">
        <f t="shared" si="19"/>
        <v>#VALUE!</v>
      </c>
      <c r="I89" s="17" t="e">
        <f t="shared" si="20"/>
        <v>#VALUE!</v>
      </c>
    </row>
    <row r="90" spans="1:9">
      <c r="A90" s="127"/>
      <c r="B90" s="132"/>
      <c r="C90" s="129">
        <f t="shared" si="14"/>
        <v>0</v>
      </c>
      <c r="D90" s="130">
        <f t="shared" si="15"/>
        <v>0</v>
      </c>
      <c r="E90" s="120">
        <f t="shared" si="16"/>
        <v>0</v>
      </c>
      <c r="F90" s="121" t="b">
        <f t="shared" si="17"/>
        <v>0</v>
      </c>
      <c r="G90" s="121">
        <f t="shared" si="18"/>
        <v>0</v>
      </c>
      <c r="H90" s="122" t="e">
        <f t="shared" si="19"/>
        <v>#VALUE!</v>
      </c>
      <c r="I90" s="17" t="e">
        <f t="shared" si="20"/>
        <v>#VALUE!</v>
      </c>
    </row>
    <row r="91" spans="1:9">
      <c r="A91" s="127"/>
      <c r="B91" s="125"/>
      <c r="C91" s="129">
        <f t="shared" si="14"/>
        <v>0</v>
      </c>
      <c r="D91" s="130">
        <f t="shared" si="15"/>
        <v>0</v>
      </c>
      <c r="E91" s="120">
        <f t="shared" si="16"/>
        <v>0</v>
      </c>
      <c r="F91" s="121" t="b">
        <f t="shared" si="17"/>
        <v>0</v>
      </c>
      <c r="G91" s="121">
        <f t="shared" si="18"/>
        <v>0</v>
      </c>
      <c r="H91" s="122" t="e">
        <f t="shared" si="19"/>
        <v>#VALUE!</v>
      </c>
      <c r="I91" s="17" t="e">
        <f t="shared" si="20"/>
        <v>#VALUE!</v>
      </c>
    </row>
    <row r="92" spans="1:9">
      <c r="A92" s="127"/>
      <c r="B92" s="132"/>
      <c r="C92" s="129">
        <f t="shared" si="14"/>
        <v>0</v>
      </c>
      <c r="D92" s="130">
        <f t="shared" si="15"/>
        <v>0</v>
      </c>
      <c r="E92" s="120">
        <f t="shared" si="16"/>
        <v>0</v>
      </c>
      <c r="F92" s="121" t="b">
        <f t="shared" si="17"/>
        <v>0</v>
      </c>
      <c r="G92" s="121">
        <f t="shared" si="18"/>
        <v>0</v>
      </c>
      <c r="H92" s="122" t="e">
        <f t="shared" si="19"/>
        <v>#VALUE!</v>
      </c>
      <c r="I92" s="17" t="e">
        <f t="shared" si="20"/>
        <v>#VALUE!</v>
      </c>
    </row>
    <row r="93" spans="1:9">
      <c r="A93" s="127"/>
      <c r="B93" s="132"/>
      <c r="C93" s="129">
        <f t="shared" si="14"/>
        <v>0</v>
      </c>
      <c r="D93" s="130">
        <f t="shared" si="15"/>
        <v>0</v>
      </c>
      <c r="E93" s="120">
        <f t="shared" si="16"/>
        <v>0</v>
      </c>
      <c r="F93" s="121" t="b">
        <f t="shared" si="17"/>
        <v>0</v>
      </c>
      <c r="G93" s="121">
        <f t="shared" si="18"/>
        <v>0</v>
      </c>
      <c r="H93" s="122" t="e">
        <f t="shared" si="19"/>
        <v>#VALUE!</v>
      </c>
      <c r="I93" s="17" t="e">
        <f t="shared" si="20"/>
        <v>#VALUE!</v>
      </c>
    </row>
    <row r="94" spans="1:9">
      <c r="A94" s="127"/>
      <c r="B94" s="132"/>
      <c r="C94" s="129">
        <f t="shared" si="14"/>
        <v>0</v>
      </c>
      <c r="D94" s="130">
        <f t="shared" si="15"/>
        <v>0</v>
      </c>
      <c r="E94" s="120">
        <f t="shared" si="16"/>
        <v>0</v>
      </c>
      <c r="F94" s="121" t="b">
        <f t="shared" si="17"/>
        <v>0</v>
      </c>
      <c r="G94" s="121">
        <f t="shared" si="18"/>
        <v>0</v>
      </c>
      <c r="H94" s="122" t="e">
        <f t="shared" si="19"/>
        <v>#VALUE!</v>
      </c>
      <c r="I94" s="17" t="e">
        <f t="shared" si="20"/>
        <v>#VALUE!</v>
      </c>
    </row>
    <row r="95" spans="1:9">
      <c r="A95" s="127"/>
      <c r="B95" s="132"/>
      <c r="C95" s="129">
        <f t="shared" si="14"/>
        <v>0</v>
      </c>
      <c r="D95" s="130">
        <f t="shared" si="15"/>
        <v>0</v>
      </c>
      <c r="E95" s="120">
        <f t="shared" si="16"/>
        <v>0</v>
      </c>
      <c r="F95" s="121" t="b">
        <f t="shared" si="17"/>
        <v>0</v>
      </c>
      <c r="G95" s="121">
        <f t="shared" si="18"/>
        <v>0</v>
      </c>
      <c r="H95" s="122" t="e">
        <f t="shared" si="19"/>
        <v>#VALUE!</v>
      </c>
      <c r="I95" s="17" t="e">
        <f t="shared" si="20"/>
        <v>#VALUE!</v>
      </c>
    </row>
    <row r="96" spans="1:9">
      <c r="A96" s="127"/>
      <c r="B96" s="132"/>
      <c r="C96" s="129">
        <f t="shared" si="14"/>
        <v>0</v>
      </c>
      <c r="D96" s="130">
        <f t="shared" si="15"/>
        <v>0</v>
      </c>
      <c r="E96" s="120">
        <f t="shared" si="16"/>
        <v>0</v>
      </c>
      <c r="F96" s="121" t="b">
        <f t="shared" si="17"/>
        <v>0</v>
      </c>
      <c r="G96" s="121">
        <f t="shared" si="18"/>
        <v>0</v>
      </c>
      <c r="H96" s="122" t="e">
        <f t="shared" si="19"/>
        <v>#VALUE!</v>
      </c>
      <c r="I96" s="17" t="e">
        <f t="shared" si="20"/>
        <v>#VALUE!</v>
      </c>
    </row>
    <row r="97" spans="1:9">
      <c r="A97" s="127"/>
      <c r="B97" s="132"/>
      <c r="C97" s="129">
        <f t="shared" si="14"/>
        <v>0</v>
      </c>
      <c r="D97" s="130">
        <f t="shared" si="15"/>
        <v>0</v>
      </c>
      <c r="E97" s="120">
        <f t="shared" si="16"/>
        <v>0</v>
      </c>
      <c r="F97" s="121" t="b">
        <f t="shared" si="17"/>
        <v>0</v>
      </c>
      <c r="G97" s="121">
        <f t="shared" si="18"/>
        <v>0</v>
      </c>
      <c r="H97" s="122" t="e">
        <f t="shared" si="19"/>
        <v>#VALUE!</v>
      </c>
      <c r="I97" s="17" t="e">
        <f t="shared" si="20"/>
        <v>#VALUE!</v>
      </c>
    </row>
    <row r="98" spans="1:9">
      <c r="A98" s="127"/>
      <c r="B98" s="132"/>
      <c r="C98" s="129">
        <f t="shared" si="14"/>
        <v>0</v>
      </c>
      <c r="D98" s="130">
        <f t="shared" si="15"/>
        <v>0</v>
      </c>
      <c r="E98" s="120">
        <f t="shared" si="16"/>
        <v>0</v>
      </c>
      <c r="F98" s="121" t="b">
        <f t="shared" si="17"/>
        <v>0</v>
      </c>
      <c r="G98" s="121">
        <f t="shared" si="18"/>
        <v>0</v>
      </c>
      <c r="H98" s="122" t="e">
        <f t="shared" si="19"/>
        <v>#VALUE!</v>
      </c>
      <c r="I98" s="17" t="e">
        <f t="shared" si="20"/>
        <v>#VALUE!</v>
      </c>
    </row>
    <row r="99" spans="1:9">
      <c r="A99" s="127"/>
      <c r="B99" s="132"/>
      <c r="C99" s="129">
        <f t="shared" si="14"/>
        <v>0</v>
      </c>
      <c r="D99" s="130">
        <f t="shared" si="15"/>
        <v>0</v>
      </c>
      <c r="E99" s="120">
        <f t="shared" si="16"/>
        <v>0</v>
      </c>
      <c r="F99" s="121" t="b">
        <f t="shared" si="17"/>
        <v>0</v>
      </c>
      <c r="G99" s="121">
        <f t="shared" si="18"/>
        <v>0</v>
      </c>
      <c r="H99" s="122" t="e">
        <f t="shared" si="19"/>
        <v>#VALUE!</v>
      </c>
      <c r="I99" s="17" t="e">
        <f t="shared" si="20"/>
        <v>#VALUE!</v>
      </c>
    </row>
    <row r="100" spans="1:9">
      <c r="A100" s="127"/>
      <c r="B100" s="125"/>
      <c r="C100" s="129">
        <f t="shared" si="14"/>
        <v>0</v>
      </c>
      <c r="D100" s="130">
        <f t="shared" si="15"/>
        <v>0</v>
      </c>
      <c r="E100" s="120">
        <f t="shared" si="16"/>
        <v>0</v>
      </c>
      <c r="F100" s="121" t="b">
        <f t="shared" si="17"/>
        <v>0</v>
      </c>
      <c r="G100" s="121">
        <f t="shared" si="18"/>
        <v>0</v>
      </c>
      <c r="H100" s="122" t="e">
        <f t="shared" si="19"/>
        <v>#VALUE!</v>
      </c>
      <c r="I100" s="17" t="e">
        <f t="shared" si="20"/>
        <v>#VALUE!</v>
      </c>
    </row>
    <row r="101" spans="1:9">
      <c r="A101" s="127"/>
      <c r="B101" s="132"/>
      <c r="C101" s="129">
        <f t="shared" si="14"/>
        <v>0</v>
      </c>
      <c r="D101" s="130">
        <f t="shared" si="15"/>
        <v>0</v>
      </c>
      <c r="E101" s="120">
        <f t="shared" si="16"/>
        <v>0</v>
      </c>
      <c r="F101" s="121" t="b">
        <f t="shared" si="17"/>
        <v>0</v>
      </c>
      <c r="G101" s="121">
        <f t="shared" si="18"/>
        <v>0</v>
      </c>
      <c r="H101" s="122" t="e">
        <f t="shared" si="19"/>
        <v>#VALUE!</v>
      </c>
      <c r="I101" s="17" t="e">
        <f t="shared" si="20"/>
        <v>#VALUE!</v>
      </c>
    </row>
    <row r="102" spans="1:9">
      <c r="A102" s="127"/>
      <c r="B102" s="132"/>
      <c r="C102" s="129">
        <f t="shared" si="14"/>
        <v>0</v>
      </c>
      <c r="D102" s="130">
        <f t="shared" si="15"/>
        <v>0</v>
      </c>
      <c r="E102" s="120">
        <f t="shared" si="16"/>
        <v>0</v>
      </c>
      <c r="F102" s="121" t="b">
        <f t="shared" si="17"/>
        <v>0</v>
      </c>
      <c r="G102" s="121">
        <f t="shared" si="18"/>
        <v>0</v>
      </c>
      <c r="H102" s="122" t="e">
        <f t="shared" si="19"/>
        <v>#VALUE!</v>
      </c>
      <c r="I102" s="17" t="e">
        <f t="shared" si="20"/>
        <v>#VALUE!</v>
      </c>
    </row>
    <row r="103" spans="1:9">
      <c r="A103" s="127"/>
      <c r="B103" s="132"/>
      <c r="C103" s="129">
        <f t="shared" si="14"/>
        <v>0</v>
      </c>
      <c r="D103" s="130">
        <f t="shared" si="15"/>
        <v>0</v>
      </c>
      <c r="E103" s="120">
        <f t="shared" si="16"/>
        <v>0</v>
      </c>
      <c r="F103" s="121" t="b">
        <f t="shared" si="17"/>
        <v>0</v>
      </c>
      <c r="G103" s="121">
        <f t="shared" si="18"/>
        <v>0</v>
      </c>
      <c r="H103" s="122" t="e">
        <f t="shared" si="19"/>
        <v>#VALUE!</v>
      </c>
      <c r="I103" s="17" t="e">
        <f t="shared" si="20"/>
        <v>#VALUE!</v>
      </c>
    </row>
    <row r="104" spans="1:9">
      <c r="A104" s="127"/>
      <c r="B104" s="132"/>
      <c r="C104" s="129">
        <f t="shared" si="14"/>
        <v>0</v>
      </c>
      <c r="D104" s="130">
        <f t="shared" si="15"/>
        <v>0</v>
      </c>
      <c r="E104" s="120">
        <f t="shared" si="16"/>
        <v>0</v>
      </c>
      <c r="F104" s="121" t="b">
        <f t="shared" si="17"/>
        <v>0</v>
      </c>
      <c r="G104" s="121">
        <f t="shared" si="18"/>
        <v>0</v>
      </c>
      <c r="H104" s="122" t="e">
        <f t="shared" si="19"/>
        <v>#VALUE!</v>
      </c>
      <c r="I104" s="17" t="e">
        <f t="shared" si="20"/>
        <v>#VALUE!</v>
      </c>
    </row>
    <row r="105" spans="1:9">
      <c r="A105" s="127"/>
      <c r="B105" s="132"/>
      <c r="C105" s="129">
        <f t="shared" si="14"/>
        <v>0</v>
      </c>
      <c r="D105" s="130">
        <f t="shared" si="15"/>
        <v>0</v>
      </c>
      <c r="E105" s="120">
        <f t="shared" si="16"/>
        <v>0</v>
      </c>
      <c r="F105" s="121" t="b">
        <f t="shared" si="17"/>
        <v>0</v>
      </c>
      <c r="G105" s="121">
        <f t="shared" si="18"/>
        <v>0</v>
      </c>
      <c r="H105" s="122" t="e">
        <f t="shared" si="19"/>
        <v>#VALUE!</v>
      </c>
      <c r="I105" s="17" t="e">
        <f t="shared" si="20"/>
        <v>#VALUE!</v>
      </c>
    </row>
    <row r="106" spans="1:9">
      <c r="A106" s="127"/>
      <c r="B106" s="132"/>
      <c r="C106" s="129">
        <f t="shared" si="14"/>
        <v>0</v>
      </c>
      <c r="D106" s="130">
        <f t="shared" si="15"/>
        <v>0</v>
      </c>
      <c r="E106" s="120">
        <f t="shared" si="16"/>
        <v>0</v>
      </c>
      <c r="F106" s="121" t="b">
        <f t="shared" si="17"/>
        <v>0</v>
      </c>
      <c r="G106" s="121">
        <f t="shared" si="18"/>
        <v>0</v>
      </c>
      <c r="H106" s="122" t="e">
        <f t="shared" si="19"/>
        <v>#VALUE!</v>
      </c>
      <c r="I106" s="17" t="e">
        <f t="shared" si="20"/>
        <v>#VALUE!</v>
      </c>
    </row>
    <row r="107" spans="1:9">
      <c r="A107" s="127"/>
      <c r="B107" s="132"/>
      <c r="C107" s="129">
        <f t="shared" si="14"/>
        <v>0</v>
      </c>
      <c r="D107" s="130">
        <f t="shared" si="15"/>
        <v>0</v>
      </c>
      <c r="E107" s="120">
        <f t="shared" si="16"/>
        <v>0</v>
      </c>
      <c r="F107" s="121" t="b">
        <f t="shared" si="17"/>
        <v>0</v>
      </c>
      <c r="G107" s="121">
        <f t="shared" si="18"/>
        <v>0</v>
      </c>
      <c r="H107" s="122" t="e">
        <f t="shared" si="19"/>
        <v>#VALUE!</v>
      </c>
      <c r="I107" s="17" t="e">
        <f t="shared" si="20"/>
        <v>#VALUE!</v>
      </c>
    </row>
    <row r="108" spans="1:9">
      <c r="A108" s="127"/>
      <c r="B108" s="132"/>
      <c r="C108" s="129">
        <f t="shared" si="14"/>
        <v>0</v>
      </c>
      <c r="D108" s="130">
        <f t="shared" si="15"/>
        <v>0</v>
      </c>
      <c r="E108" s="120">
        <f t="shared" si="16"/>
        <v>0</v>
      </c>
      <c r="F108" s="121" t="b">
        <f t="shared" si="17"/>
        <v>0</v>
      </c>
      <c r="G108" s="121">
        <f t="shared" si="18"/>
        <v>0</v>
      </c>
      <c r="H108" s="122" t="e">
        <f t="shared" si="19"/>
        <v>#VALUE!</v>
      </c>
      <c r="I108" s="17" t="e">
        <f t="shared" si="20"/>
        <v>#VALUE!</v>
      </c>
    </row>
    <row r="109" spans="1:9">
      <c r="A109" s="127"/>
      <c r="B109" s="132"/>
      <c r="C109" s="129">
        <f t="shared" ref="C109:C150" si="21">$D$3*B109</f>
        <v>0</v>
      </c>
      <c r="D109" s="130">
        <f t="shared" ref="D109:D137" si="22">B109-2*C109</f>
        <v>0</v>
      </c>
      <c r="E109" s="120">
        <f t="shared" ref="E109:E137" si="23">C109/2</f>
        <v>0</v>
      </c>
      <c r="F109" s="121" t="b">
        <f t="shared" ref="F109:F150" si="24">IF(AND(10&lt;E109,E109&lt;100),10,IF(AND(1&lt;E109,E109&lt;10),1,IF(AND(0.1&lt;E109,E109&lt;1),0.1,IF(AND(0.01&lt;E109,E109&lt;0.1),0.01,IF(AND(0.001&lt;E109,E109&lt;0.01),0.001)))))</f>
        <v>0</v>
      </c>
      <c r="G109" s="121">
        <f t="shared" ref="G109:G150" si="25">$D$4</f>
        <v>0</v>
      </c>
      <c r="H109" s="122" t="e">
        <f t="shared" ref="H109:H140" si="26">MROUND(D109,F109)</f>
        <v>#VALUE!</v>
      </c>
      <c r="I109" s="17" t="e">
        <f t="shared" ref="I109:I150" si="27">IF(H109&gt;$D$4,"Overschrijding","Geen overschrijding")</f>
        <v>#VALUE!</v>
      </c>
    </row>
    <row r="110" spans="1:9">
      <c r="A110" s="127"/>
      <c r="B110" s="132"/>
      <c r="C110" s="129">
        <f t="shared" si="21"/>
        <v>0</v>
      </c>
      <c r="D110" s="130">
        <f t="shared" si="22"/>
        <v>0</v>
      </c>
      <c r="E110" s="120">
        <f t="shared" si="23"/>
        <v>0</v>
      </c>
      <c r="F110" s="121" t="b">
        <f t="shared" si="24"/>
        <v>0</v>
      </c>
      <c r="G110" s="121">
        <f t="shared" si="25"/>
        <v>0</v>
      </c>
      <c r="H110" s="122" t="e">
        <f t="shared" si="26"/>
        <v>#VALUE!</v>
      </c>
      <c r="I110" s="17" t="e">
        <f t="shared" si="27"/>
        <v>#VALUE!</v>
      </c>
    </row>
    <row r="111" spans="1:9">
      <c r="A111" s="127"/>
      <c r="B111" s="132"/>
      <c r="C111" s="129">
        <f t="shared" si="21"/>
        <v>0</v>
      </c>
      <c r="D111" s="130">
        <f t="shared" si="22"/>
        <v>0</v>
      </c>
      <c r="E111" s="120">
        <f t="shared" si="23"/>
        <v>0</v>
      </c>
      <c r="F111" s="121" t="b">
        <f t="shared" si="24"/>
        <v>0</v>
      </c>
      <c r="G111" s="121">
        <f t="shared" si="25"/>
        <v>0</v>
      </c>
      <c r="H111" s="122" t="e">
        <f t="shared" si="26"/>
        <v>#VALUE!</v>
      </c>
      <c r="I111" s="17" t="e">
        <f t="shared" si="27"/>
        <v>#VALUE!</v>
      </c>
    </row>
    <row r="112" spans="1:9">
      <c r="A112" s="127"/>
      <c r="B112" s="132"/>
      <c r="C112" s="129">
        <f t="shared" si="21"/>
        <v>0</v>
      </c>
      <c r="D112" s="130">
        <f t="shared" si="22"/>
        <v>0</v>
      </c>
      <c r="E112" s="120">
        <f t="shared" si="23"/>
        <v>0</v>
      </c>
      <c r="F112" s="121" t="b">
        <f t="shared" si="24"/>
        <v>0</v>
      </c>
      <c r="G112" s="121">
        <f t="shared" si="25"/>
        <v>0</v>
      </c>
      <c r="H112" s="122" t="e">
        <f t="shared" si="26"/>
        <v>#VALUE!</v>
      </c>
      <c r="I112" s="17" t="e">
        <f t="shared" si="27"/>
        <v>#VALUE!</v>
      </c>
    </row>
    <row r="113" spans="1:9">
      <c r="A113" s="127"/>
      <c r="B113" s="132"/>
      <c r="C113" s="129">
        <f t="shared" si="21"/>
        <v>0</v>
      </c>
      <c r="D113" s="130">
        <f t="shared" si="22"/>
        <v>0</v>
      </c>
      <c r="E113" s="120">
        <f t="shared" si="23"/>
        <v>0</v>
      </c>
      <c r="F113" s="121" t="b">
        <f t="shared" si="24"/>
        <v>0</v>
      </c>
      <c r="G113" s="121">
        <f t="shared" si="25"/>
        <v>0</v>
      </c>
      <c r="H113" s="122" t="e">
        <f t="shared" si="26"/>
        <v>#VALUE!</v>
      </c>
      <c r="I113" s="17" t="e">
        <f t="shared" si="27"/>
        <v>#VALUE!</v>
      </c>
    </row>
    <row r="114" spans="1:9">
      <c r="A114" s="127"/>
      <c r="B114" s="132"/>
      <c r="C114" s="129">
        <f t="shared" si="21"/>
        <v>0</v>
      </c>
      <c r="D114" s="130">
        <f t="shared" si="22"/>
        <v>0</v>
      </c>
      <c r="E114" s="120">
        <f t="shared" si="23"/>
        <v>0</v>
      </c>
      <c r="F114" s="121" t="b">
        <f t="shared" si="24"/>
        <v>0</v>
      </c>
      <c r="G114" s="121">
        <f t="shared" si="25"/>
        <v>0</v>
      </c>
      <c r="H114" s="122" t="e">
        <f t="shared" si="26"/>
        <v>#VALUE!</v>
      </c>
      <c r="I114" s="17" t="e">
        <f t="shared" si="27"/>
        <v>#VALUE!</v>
      </c>
    </row>
    <row r="115" spans="1:9">
      <c r="A115" s="127"/>
      <c r="B115" s="132"/>
      <c r="C115" s="129">
        <f t="shared" si="21"/>
        <v>0</v>
      </c>
      <c r="D115" s="130">
        <f t="shared" si="22"/>
        <v>0</v>
      </c>
      <c r="E115" s="120">
        <f t="shared" si="23"/>
        <v>0</v>
      </c>
      <c r="F115" s="121" t="b">
        <f t="shared" si="24"/>
        <v>0</v>
      </c>
      <c r="G115" s="121">
        <f t="shared" si="25"/>
        <v>0</v>
      </c>
      <c r="H115" s="122" t="e">
        <f t="shared" si="26"/>
        <v>#VALUE!</v>
      </c>
      <c r="I115" s="17" t="e">
        <f t="shared" si="27"/>
        <v>#VALUE!</v>
      </c>
    </row>
    <row r="116" spans="1:9">
      <c r="A116" s="127"/>
      <c r="B116" s="132"/>
      <c r="C116" s="129">
        <f t="shared" si="21"/>
        <v>0</v>
      </c>
      <c r="D116" s="130">
        <f t="shared" si="22"/>
        <v>0</v>
      </c>
      <c r="E116" s="120">
        <f t="shared" si="23"/>
        <v>0</v>
      </c>
      <c r="F116" s="121" t="b">
        <f t="shared" si="24"/>
        <v>0</v>
      </c>
      <c r="G116" s="121">
        <f t="shared" si="25"/>
        <v>0</v>
      </c>
      <c r="H116" s="122" t="e">
        <f t="shared" si="26"/>
        <v>#VALUE!</v>
      </c>
      <c r="I116" s="17" t="e">
        <f t="shared" si="27"/>
        <v>#VALUE!</v>
      </c>
    </row>
    <row r="117" spans="1:9">
      <c r="A117" s="127"/>
      <c r="B117" s="132"/>
      <c r="C117" s="129">
        <f t="shared" si="21"/>
        <v>0</v>
      </c>
      <c r="D117" s="130">
        <f t="shared" si="22"/>
        <v>0</v>
      </c>
      <c r="E117" s="120">
        <f t="shared" si="23"/>
        <v>0</v>
      </c>
      <c r="F117" s="121" t="b">
        <f t="shared" si="24"/>
        <v>0</v>
      </c>
      <c r="G117" s="121">
        <f t="shared" si="25"/>
        <v>0</v>
      </c>
      <c r="H117" s="122" t="e">
        <f t="shared" si="26"/>
        <v>#VALUE!</v>
      </c>
      <c r="I117" s="17" t="e">
        <f t="shared" si="27"/>
        <v>#VALUE!</v>
      </c>
    </row>
    <row r="118" spans="1:9">
      <c r="A118" s="127"/>
      <c r="B118" s="132"/>
      <c r="C118" s="129">
        <f t="shared" si="21"/>
        <v>0</v>
      </c>
      <c r="D118" s="130">
        <f t="shared" si="22"/>
        <v>0</v>
      </c>
      <c r="E118" s="120">
        <f t="shared" si="23"/>
        <v>0</v>
      </c>
      <c r="F118" s="121" t="b">
        <f t="shared" si="24"/>
        <v>0</v>
      </c>
      <c r="G118" s="121">
        <f t="shared" si="25"/>
        <v>0</v>
      </c>
      <c r="H118" s="122" t="e">
        <f t="shared" si="26"/>
        <v>#VALUE!</v>
      </c>
      <c r="I118" s="17" t="e">
        <f t="shared" si="27"/>
        <v>#VALUE!</v>
      </c>
    </row>
    <row r="119" spans="1:9">
      <c r="A119" s="127"/>
      <c r="B119" s="132"/>
      <c r="C119" s="129">
        <f t="shared" si="21"/>
        <v>0</v>
      </c>
      <c r="D119" s="130">
        <f t="shared" si="22"/>
        <v>0</v>
      </c>
      <c r="E119" s="120">
        <f t="shared" si="23"/>
        <v>0</v>
      </c>
      <c r="F119" s="121" t="b">
        <f t="shared" si="24"/>
        <v>0</v>
      </c>
      <c r="G119" s="121">
        <f t="shared" si="25"/>
        <v>0</v>
      </c>
      <c r="H119" s="122" t="e">
        <f t="shared" si="26"/>
        <v>#VALUE!</v>
      </c>
      <c r="I119" s="17" t="e">
        <f t="shared" si="27"/>
        <v>#VALUE!</v>
      </c>
    </row>
    <row r="120" spans="1:9">
      <c r="A120" s="127"/>
      <c r="B120" s="132"/>
      <c r="C120" s="129">
        <f t="shared" si="21"/>
        <v>0</v>
      </c>
      <c r="D120" s="130">
        <f t="shared" si="22"/>
        <v>0</v>
      </c>
      <c r="E120" s="120">
        <f t="shared" si="23"/>
        <v>0</v>
      </c>
      <c r="F120" s="121" t="b">
        <f t="shared" si="24"/>
        <v>0</v>
      </c>
      <c r="G120" s="121">
        <f t="shared" si="25"/>
        <v>0</v>
      </c>
      <c r="H120" s="122" t="e">
        <f t="shared" si="26"/>
        <v>#VALUE!</v>
      </c>
      <c r="I120" s="17" t="e">
        <f t="shared" si="27"/>
        <v>#VALUE!</v>
      </c>
    </row>
    <row r="121" spans="1:9">
      <c r="A121" s="127"/>
      <c r="B121" s="132"/>
      <c r="C121" s="129">
        <f t="shared" si="21"/>
        <v>0</v>
      </c>
      <c r="D121" s="130">
        <f t="shared" si="22"/>
        <v>0</v>
      </c>
      <c r="E121" s="120">
        <f t="shared" si="23"/>
        <v>0</v>
      </c>
      <c r="F121" s="121" t="b">
        <f t="shared" si="24"/>
        <v>0</v>
      </c>
      <c r="G121" s="121">
        <f t="shared" si="25"/>
        <v>0</v>
      </c>
      <c r="H121" s="122" t="e">
        <f t="shared" si="26"/>
        <v>#VALUE!</v>
      </c>
      <c r="I121" s="17" t="e">
        <f t="shared" si="27"/>
        <v>#VALUE!</v>
      </c>
    </row>
    <row r="122" spans="1:9">
      <c r="A122" s="127"/>
      <c r="B122" s="132"/>
      <c r="C122" s="129">
        <f t="shared" si="21"/>
        <v>0</v>
      </c>
      <c r="D122" s="130">
        <f t="shared" si="22"/>
        <v>0</v>
      </c>
      <c r="E122" s="120">
        <f t="shared" si="23"/>
        <v>0</v>
      </c>
      <c r="F122" s="121" t="b">
        <f t="shared" si="24"/>
        <v>0</v>
      </c>
      <c r="G122" s="121">
        <f t="shared" si="25"/>
        <v>0</v>
      </c>
      <c r="H122" s="122" t="e">
        <f t="shared" si="26"/>
        <v>#VALUE!</v>
      </c>
      <c r="I122" s="17" t="e">
        <f t="shared" si="27"/>
        <v>#VALUE!</v>
      </c>
    </row>
    <row r="123" spans="1:9">
      <c r="A123" s="127"/>
      <c r="B123" s="132"/>
      <c r="C123" s="129">
        <f t="shared" si="21"/>
        <v>0</v>
      </c>
      <c r="D123" s="130">
        <f t="shared" si="22"/>
        <v>0</v>
      </c>
      <c r="E123" s="120">
        <f t="shared" si="23"/>
        <v>0</v>
      </c>
      <c r="F123" s="121" t="b">
        <f t="shared" si="24"/>
        <v>0</v>
      </c>
      <c r="G123" s="121">
        <f t="shared" si="25"/>
        <v>0</v>
      </c>
      <c r="H123" s="122" t="e">
        <f t="shared" si="26"/>
        <v>#VALUE!</v>
      </c>
      <c r="I123" s="17" t="e">
        <f t="shared" si="27"/>
        <v>#VALUE!</v>
      </c>
    </row>
    <row r="124" spans="1:9">
      <c r="A124" s="127"/>
      <c r="B124" s="132"/>
      <c r="C124" s="129">
        <f t="shared" si="21"/>
        <v>0</v>
      </c>
      <c r="D124" s="130">
        <f t="shared" si="22"/>
        <v>0</v>
      </c>
      <c r="E124" s="120">
        <f t="shared" si="23"/>
        <v>0</v>
      </c>
      <c r="F124" s="121" t="b">
        <f t="shared" si="24"/>
        <v>0</v>
      </c>
      <c r="G124" s="121">
        <f t="shared" si="25"/>
        <v>0</v>
      </c>
      <c r="H124" s="122" t="e">
        <f t="shared" si="26"/>
        <v>#VALUE!</v>
      </c>
      <c r="I124" s="17" t="e">
        <f t="shared" si="27"/>
        <v>#VALUE!</v>
      </c>
    </row>
    <row r="125" spans="1:9">
      <c r="A125" s="127"/>
      <c r="B125" s="132"/>
      <c r="C125" s="129">
        <f t="shared" si="21"/>
        <v>0</v>
      </c>
      <c r="D125" s="130">
        <f t="shared" si="22"/>
        <v>0</v>
      </c>
      <c r="E125" s="120">
        <f t="shared" si="23"/>
        <v>0</v>
      </c>
      <c r="F125" s="121" t="b">
        <f t="shared" si="24"/>
        <v>0</v>
      </c>
      <c r="G125" s="121">
        <f t="shared" si="25"/>
        <v>0</v>
      </c>
      <c r="H125" s="122" t="e">
        <f t="shared" si="26"/>
        <v>#VALUE!</v>
      </c>
      <c r="I125" s="17" t="e">
        <f t="shared" si="27"/>
        <v>#VALUE!</v>
      </c>
    </row>
    <row r="126" spans="1:9">
      <c r="A126" s="127"/>
      <c r="B126" s="125"/>
      <c r="C126" s="129">
        <f t="shared" si="21"/>
        <v>0</v>
      </c>
      <c r="D126" s="130">
        <f t="shared" si="22"/>
        <v>0</v>
      </c>
      <c r="E126" s="120">
        <f t="shared" si="23"/>
        <v>0</v>
      </c>
      <c r="F126" s="121" t="b">
        <f t="shared" si="24"/>
        <v>0</v>
      </c>
      <c r="G126" s="121">
        <f t="shared" si="25"/>
        <v>0</v>
      </c>
      <c r="H126" s="122" t="e">
        <f t="shared" si="26"/>
        <v>#VALUE!</v>
      </c>
      <c r="I126" s="17" t="e">
        <f t="shared" si="27"/>
        <v>#VALUE!</v>
      </c>
    </row>
    <row r="127" spans="1:9">
      <c r="A127" s="127"/>
      <c r="B127" s="132"/>
      <c r="C127" s="129">
        <f t="shared" si="21"/>
        <v>0</v>
      </c>
      <c r="D127" s="130">
        <f t="shared" si="22"/>
        <v>0</v>
      </c>
      <c r="E127" s="120">
        <f t="shared" si="23"/>
        <v>0</v>
      </c>
      <c r="F127" s="121" t="b">
        <f t="shared" si="24"/>
        <v>0</v>
      </c>
      <c r="G127" s="121">
        <f t="shared" si="25"/>
        <v>0</v>
      </c>
      <c r="H127" s="122" t="e">
        <f t="shared" si="26"/>
        <v>#VALUE!</v>
      </c>
      <c r="I127" s="17" t="e">
        <f t="shared" si="27"/>
        <v>#VALUE!</v>
      </c>
    </row>
    <row r="128" spans="1:9">
      <c r="A128" s="127"/>
      <c r="B128" s="132"/>
      <c r="C128" s="129">
        <f t="shared" si="21"/>
        <v>0</v>
      </c>
      <c r="D128" s="130">
        <f t="shared" si="22"/>
        <v>0</v>
      </c>
      <c r="E128" s="120">
        <f t="shared" si="23"/>
        <v>0</v>
      </c>
      <c r="F128" s="121" t="b">
        <f t="shared" si="24"/>
        <v>0</v>
      </c>
      <c r="G128" s="121">
        <f t="shared" si="25"/>
        <v>0</v>
      </c>
      <c r="H128" s="122" t="e">
        <f t="shared" si="26"/>
        <v>#VALUE!</v>
      </c>
      <c r="I128" s="17" t="e">
        <f t="shared" si="27"/>
        <v>#VALUE!</v>
      </c>
    </row>
    <row r="129" spans="1:9">
      <c r="A129" s="127"/>
      <c r="B129" s="125"/>
      <c r="C129" s="129">
        <f t="shared" si="21"/>
        <v>0</v>
      </c>
      <c r="D129" s="130">
        <f t="shared" si="22"/>
        <v>0</v>
      </c>
      <c r="E129" s="120">
        <f t="shared" si="23"/>
        <v>0</v>
      </c>
      <c r="F129" s="121" t="b">
        <f t="shared" si="24"/>
        <v>0</v>
      </c>
      <c r="G129" s="121">
        <f t="shared" si="25"/>
        <v>0</v>
      </c>
      <c r="H129" s="122" t="e">
        <f t="shared" si="26"/>
        <v>#VALUE!</v>
      </c>
      <c r="I129" s="17" t="e">
        <f t="shared" si="27"/>
        <v>#VALUE!</v>
      </c>
    </row>
    <row r="130" spans="1:9">
      <c r="A130" s="127"/>
      <c r="B130" s="132"/>
      <c r="C130" s="129">
        <f t="shared" si="21"/>
        <v>0</v>
      </c>
      <c r="D130" s="130">
        <f t="shared" si="22"/>
        <v>0</v>
      </c>
      <c r="E130" s="120">
        <f t="shared" si="23"/>
        <v>0</v>
      </c>
      <c r="F130" s="121" t="b">
        <f t="shared" si="24"/>
        <v>0</v>
      </c>
      <c r="G130" s="121">
        <f t="shared" si="25"/>
        <v>0</v>
      </c>
      <c r="H130" s="122" t="e">
        <f t="shared" si="26"/>
        <v>#VALUE!</v>
      </c>
      <c r="I130" s="17" t="e">
        <f t="shared" si="27"/>
        <v>#VALUE!</v>
      </c>
    </row>
    <row r="131" spans="1:9">
      <c r="A131" s="127"/>
      <c r="B131" s="132"/>
      <c r="C131" s="129">
        <f t="shared" si="21"/>
        <v>0</v>
      </c>
      <c r="D131" s="130">
        <f t="shared" si="22"/>
        <v>0</v>
      </c>
      <c r="E131" s="120">
        <f t="shared" si="23"/>
        <v>0</v>
      </c>
      <c r="F131" s="121" t="b">
        <f t="shared" si="24"/>
        <v>0</v>
      </c>
      <c r="G131" s="121">
        <f t="shared" si="25"/>
        <v>0</v>
      </c>
      <c r="H131" s="122" t="e">
        <f t="shared" si="26"/>
        <v>#VALUE!</v>
      </c>
      <c r="I131" s="17" t="e">
        <f t="shared" si="27"/>
        <v>#VALUE!</v>
      </c>
    </row>
    <row r="132" spans="1:9">
      <c r="A132" s="127"/>
      <c r="B132" s="132"/>
      <c r="C132" s="129">
        <f t="shared" si="21"/>
        <v>0</v>
      </c>
      <c r="D132" s="130">
        <f t="shared" si="22"/>
        <v>0</v>
      </c>
      <c r="E132" s="120">
        <f t="shared" si="23"/>
        <v>0</v>
      </c>
      <c r="F132" s="121" t="b">
        <f t="shared" si="24"/>
        <v>0</v>
      </c>
      <c r="G132" s="121">
        <f t="shared" si="25"/>
        <v>0</v>
      </c>
      <c r="H132" s="122" t="e">
        <f t="shared" si="26"/>
        <v>#VALUE!</v>
      </c>
      <c r="I132" s="17" t="e">
        <f t="shared" si="27"/>
        <v>#VALUE!</v>
      </c>
    </row>
    <row r="133" spans="1:9">
      <c r="A133" s="127"/>
      <c r="B133" s="132"/>
      <c r="C133" s="129">
        <f t="shared" si="21"/>
        <v>0</v>
      </c>
      <c r="D133" s="130">
        <f t="shared" si="22"/>
        <v>0</v>
      </c>
      <c r="E133" s="120">
        <f t="shared" si="23"/>
        <v>0</v>
      </c>
      <c r="F133" s="121" t="b">
        <f t="shared" si="24"/>
        <v>0</v>
      </c>
      <c r="G133" s="121">
        <f t="shared" si="25"/>
        <v>0</v>
      </c>
      <c r="H133" s="122" t="e">
        <f t="shared" si="26"/>
        <v>#VALUE!</v>
      </c>
      <c r="I133" s="17" t="e">
        <f t="shared" si="27"/>
        <v>#VALUE!</v>
      </c>
    </row>
    <row r="134" spans="1:9">
      <c r="A134" s="127"/>
      <c r="B134" s="132"/>
      <c r="C134" s="129">
        <f t="shared" si="21"/>
        <v>0</v>
      </c>
      <c r="D134" s="130">
        <f t="shared" si="22"/>
        <v>0</v>
      </c>
      <c r="E134" s="120">
        <f t="shared" si="23"/>
        <v>0</v>
      </c>
      <c r="F134" s="121" t="b">
        <f t="shared" si="24"/>
        <v>0</v>
      </c>
      <c r="G134" s="121">
        <f t="shared" si="25"/>
        <v>0</v>
      </c>
      <c r="H134" s="122" t="e">
        <f t="shared" si="26"/>
        <v>#VALUE!</v>
      </c>
      <c r="I134" s="17" t="e">
        <f t="shared" si="27"/>
        <v>#VALUE!</v>
      </c>
    </row>
    <row r="135" spans="1:9">
      <c r="A135" s="127"/>
      <c r="B135" s="132"/>
      <c r="C135" s="129">
        <f t="shared" si="21"/>
        <v>0</v>
      </c>
      <c r="D135" s="130">
        <f t="shared" si="22"/>
        <v>0</v>
      </c>
      <c r="E135" s="120">
        <f t="shared" si="23"/>
        <v>0</v>
      </c>
      <c r="F135" s="121" t="b">
        <f t="shared" si="24"/>
        <v>0</v>
      </c>
      <c r="G135" s="121">
        <f t="shared" si="25"/>
        <v>0</v>
      </c>
      <c r="H135" s="122" t="e">
        <f t="shared" si="26"/>
        <v>#VALUE!</v>
      </c>
      <c r="I135" s="17" t="e">
        <f t="shared" si="27"/>
        <v>#VALUE!</v>
      </c>
    </row>
    <row r="136" spans="1:9">
      <c r="A136" s="127"/>
      <c r="B136" s="132"/>
      <c r="C136" s="129">
        <f t="shared" si="21"/>
        <v>0</v>
      </c>
      <c r="D136" s="130">
        <f t="shared" si="22"/>
        <v>0</v>
      </c>
      <c r="E136" s="120">
        <f t="shared" si="23"/>
        <v>0</v>
      </c>
      <c r="F136" s="121" t="b">
        <f t="shared" si="24"/>
        <v>0</v>
      </c>
      <c r="G136" s="121">
        <f t="shared" si="25"/>
        <v>0</v>
      </c>
      <c r="H136" s="122" t="e">
        <f t="shared" si="26"/>
        <v>#VALUE!</v>
      </c>
      <c r="I136" s="17" t="e">
        <f t="shared" si="27"/>
        <v>#VALUE!</v>
      </c>
    </row>
    <row r="137" spans="1:9">
      <c r="A137" s="127"/>
      <c r="B137" s="132"/>
      <c r="C137" s="129">
        <f t="shared" si="21"/>
        <v>0</v>
      </c>
      <c r="D137" s="130">
        <f t="shared" si="22"/>
        <v>0</v>
      </c>
      <c r="E137" s="120">
        <f t="shared" si="23"/>
        <v>0</v>
      </c>
      <c r="F137" s="121" t="b">
        <f t="shared" si="24"/>
        <v>0</v>
      </c>
      <c r="G137" s="121">
        <f t="shared" si="25"/>
        <v>0</v>
      </c>
      <c r="H137" s="122" t="e">
        <f t="shared" si="26"/>
        <v>#VALUE!</v>
      </c>
      <c r="I137" s="17" t="e">
        <f t="shared" si="27"/>
        <v>#VALUE!</v>
      </c>
    </row>
    <row r="138" spans="1:9">
      <c r="A138" s="127"/>
      <c r="B138" s="132"/>
      <c r="C138" s="129">
        <f t="shared" si="21"/>
        <v>0</v>
      </c>
      <c r="D138" s="130">
        <f t="shared" ref="D138:D150" si="28">B138-2*C138</f>
        <v>0</v>
      </c>
      <c r="E138" s="120">
        <f t="shared" ref="E138:E150" si="29">C138/2</f>
        <v>0</v>
      </c>
      <c r="F138" s="121" t="b">
        <f t="shared" si="24"/>
        <v>0</v>
      </c>
      <c r="G138" s="121">
        <f t="shared" si="25"/>
        <v>0</v>
      </c>
      <c r="H138" s="122" t="e">
        <f t="shared" si="26"/>
        <v>#VALUE!</v>
      </c>
      <c r="I138" s="17" t="e">
        <f t="shared" si="27"/>
        <v>#VALUE!</v>
      </c>
    </row>
    <row r="139" spans="1:9">
      <c r="A139" s="127"/>
      <c r="B139" s="132"/>
      <c r="C139" s="129">
        <f t="shared" si="21"/>
        <v>0</v>
      </c>
      <c r="D139" s="130">
        <f t="shared" si="28"/>
        <v>0</v>
      </c>
      <c r="E139" s="120">
        <f t="shared" si="29"/>
        <v>0</v>
      </c>
      <c r="F139" s="121" t="b">
        <f t="shared" si="24"/>
        <v>0</v>
      </c>
      <c r="G139" s="121">
        <f t="shared" si="25"/>
        <v>0</v>
      </c>
      <c r="H139" s="122" t="e">
        <f t="shared" si="26"/>
        <v>#VALUE!</v>
      </c>
      <c r="I139" s="17" t="e">
        <f t="shared" si="27"/>
        <v>#VALUE!</v>
      </c>
    </row>
    <row r="140" spans="1:9">
      <c r="A140" s="127"/>
      <c r="B140" s="132"/>
      <c r="C140" s="129">
        <f t="shared" si="21"/>
        <v>0</v>
      </c>
      <c r="D140" s="130">
        <f t="shared" si="28"/>
        <v>0</v>
      </c>
      <c r="E140" s="120">
        <f t="shared" si="29"/>
        <v>0</v>
      </c>
      <c r="F140" s="121" t="b">
        <f t="shared" si="24"/>
        <v>0</v>
      </c>
      <c r="G140" s="121">
        <f t="shared" si="25"/>
        <v>0</v>
      </c>
      <c r="H140" s="122" t="e">
        <f t="shared" si="26"/>
        <v>#VALUE!</v>
      </c>
      <c r="I140" s="17" t="e">
        <f t="shared" si="27"/>
        <v>#VALUE!</v>
      </c>
    </row>
    <row r="141" spans="1:9">
      <c r="A141" s="127"/>
      <c r="B141" s="132"/>
      <c r="C141" s="129">
        <f t="shared" si="21"/>
        <v>0</v>
      </c>
      <c r="D141" s="130">
        <f t="shared" si="28"/>
        <v>0</v>
      </c>
      <c r="E141" s="120">
        <f t="shared" si="29"/>
        <v>0</v>
      </c>
      <c r="F141" s="121" t="b">
        <f t="shared" si="24"/>
        <v>0</v>
      </c>
      <c r="G141" s="121">
        <f t="shared" si="25"/>
        <v>0</v>
      </c>
      <c r="H141" s="122" t="e">
        <f t="shared" ref="H141:H150" si="30">MROUND(D141,F141)</f>
        <v>#VALUE!</v>
      </c>
      <c r="I141" s="17" t="e">
        <f t="shared" si="27"/>
        <v>#VALUE!</v>
      </c>
    </row>
    <row r="142" spans="1:9">
      <c r="A142" s="127"/>
      <c r="B142" s="132"/>
      <c r="C142" s="129">
        <f t="shared" si="21"/>
        <v>0</v>
      </c>
      <c r="D142" s="130">
        <f t="shared" si="28"/>
        <v>0</v>
      </c>
      <c r="E142" s="120">
        <f t="shared" si="29"/>
        <v>0</v>
      </c>
      <c r="F142" s="121" t="b">
        <f t="shared" si="24"/>
        <v>0</v>
      </c>
      <c r="G142" s="121">
        <f t="shared" si="25"/>
        <v>0</v>
      </c>
      <c r="H142" s="122" t="e">
        <f t="shared" si="30"/>
        <v>#VALUE!</v>
      </c>
      <c r="I142" s="17" t="e">
        <f t="shared" si="27"/>
        <v>#VALUE!</v>
      </c>
    </row>
    <row r="143" spans="1:9">
      <c r="A143" s="127"/>
      <c r="B143" s="132"/>
      <c r="C143" s="129">
        <f t="shared" si="21"/>
        <v>0</v>
      </c>
      <c r="D143" s="130">
        <f t="shared" si="28"/>
        <v>0</v>
      </c>
      <c r="E143" s="120">
        <f t="shared" si="29"/>
        <v>0</v>
      </c>
      <c r="F143" s="121" t="b">
        <f t="shared" si="24"/>
        <v>0</v>
      </c>
      <c r="G143" s="121">
        <f t="shared" si="25"/>
        <v>0</v>
      </c>
      <c r="H143" s="122" t="e">
        <f t="shared" si="30"/>
        <v>#VALUE!</v>
      </c>
      <c r="I143" s="17" t="e">
        <f t="shared" si="27"/>
        <v>#VALUE!</v>
      </c>
    </row>
    <row r="144" spans="1:9">
      <c r="A144" s="127"/>
      <c r="B144" s="132"/>
      <c r="C144" s="129">
        <f t="shared" si="21"/>
        <v>0</v>
      </c>
      <c r="D144" s="130">
        <f t="shared" si="28"/>
        <v>0</v>
      </c>
      <c r="E144" s="120">
        <f t="shared" si="29"/>
        <v>0</v>
      </c>
      <c r="F144" s="121" t="b">
        <f t="shared" si="24"/>
        <v>0</v>
      </c>
      <c r="G144" s="121">
        <f t="shared" si="25"/>
        <v>0</v>
      </c>
      <c r="H144" s="122" t="e">
        <f t="shared" si="30"/>
        <v>#VALUE!</v>
      </c>
      <c r="I144" s="17" t="e">
        <f t="shared" si="27"/>
        <v>#VALUE!</v>
      </c>
    </row>
    <row r="145" spans="1:9">
      <c r="A145" s="127"/>
      <c r="B145" s="132"/>
      <c r="C145" s="129">
        <f t="shared" si="21"/>
        <v>0</v>
      </c>
      <c r="D145" s="130">
        <f t="shared" si="28"/>
        <v>0</v>
      </c>
      <c r="E145" s="120">
        <f t="shared" si="29"/>
        <v>0</v>
      </c>
      <c r="F145" s="121" t="b">
        <f t="shared" si="24"/>
        <v>0</v>
      </c>
      <c r="G145" s="121">
        <f t="shared" si="25"/>
        <v>0</v>
      </c>
      <c r="H145" s="122" t="e">
        <f t="shared" si="30"/>
        <v>#VALUE!</v>
      </c>
      <c r="I145" s="17" t="e">
        <f t="shared" si="27"/>
        <v>#VALUE!</v>
      </c>
    </row>
    <row r="146" spans="1:9">
      <c r="A146" s="127"/>
      <c r="B146" s="132"/>
      <c r="C146" s="129">
        <f t="shared" si="21"/>
        <v>0</v>
      </c>
      <c r="D146" s="130">
        <f t="shared" si="28"/>
        <v>0</v>
      </c>
      <c r="E146" s="120">
        <f t="shared" si="29"/>
        <v>0</v>
      </c>
      <c r="F146" s="121" t="b">
        <f t="shared" si="24"/>
        <v>0</v>
      </c>
      <c r="G146" s="121">
        <f t="shared" si="25"/>
        <v>0</v>
      </c>
      <c r="H146" s="122" t="e">
        <f t="shared" si="30"/>
        <v>#VALUE!</v>
      </c>
      <c r="I146" s="17" t="e">
        <f t="shared" si="27"/>
        <v>#VALUE!</v>
      </c>
    </row>
    <row r="147" spans="1:9">
      <c r="A147" s="127"/>
      <c r="B147" s="132"/>
      <c r="C147" s="129">
        <f t="shared" si="21"/>
        <v>0</v>
      </c>
      <c r="D147" s="130">
        <f t="shared" si="28"/>
        <v>0</v>
      </c>
      <c r="E147" s="120">
        <f t="shared" si="29"/>
        <v>0</v>
      </c>
      <c r="F147" s="121" t="b">
        <f t="shared" si="24"/>
        <v>0</v>
      </c>
      <c r="G147" s="121">
        <f t="shared" si="25"/>
        <v>0</v>
      </c>
      <c r="H147" s="122" t="e">
        <f t="shared" si="30"/>
        <v>#VALUE!</v>
      </c>
      <c r="I147" s="17" t="e">
        <f t="shared" si="27"/>
        <v>#VALUE!</v>
      </c>
    </row>
    <row r="148" spans="1:9">
      <c r="A148" s="127"/>
      <c r="B148" s="132"/>
      <c r="C148" s="129">
        <f t="shared" si="21"/>
        <v>0</v>
      </c>
      <c r="D148" s="130">
        <f t="shared" si="28"/>
        <v>0</v>
      </c>
      <c r="E148" s="120">
        <f t="shared" si="29"/>
        <v>0</v>
      </c>
      <c r="F148" s="121" t="b">
        <f t="shared" si="24"/>
        <v>0</v>
      </c>
      <c r="G148" s="121">
        <f t="shared" si="25"/>
        <v>0</v>
      </c>
      <c r="H148" s="122" t="e">
        <f t="shared" si="30"/>
        <v>#VALUE!</v>
      </c>
      <c r="I148" s="17" t="e">
        <f t="shared" si="27"/>
        <v>#VALUE!</v>
      </c>
    </row>
    <row r="149" spans="1:9">
      <c r="A149" s="127"/>
      <c r="B149" s="132"/>
      <c r="C149" s="129">
        <f t="shared" si="21"/>
        <v>0</v>
      </c>
      <c r="D149" s="130">
        <f t="shared" si="28"/>
        <v>0</v>
      </c>
      <c r="E149" s="120">
        <f t="shared" si="29"/>
        <v>0</v>
      </c>
      <c r="F149" s="121" t="b">
        <f t="shared" si="24"/>
        <v>0</v>
      </c>
      <c r="G149" s="121">
        <f t="shared" si="25"/>
        <v>0</v>
      </c>
      <c r="H149" s="122" t="e">
        <f t="shared" si="30"/>
        <v>#VALUE!</v>
      </c>
      <c r="I149" s="17" t="e">
        <f t="shared" si="27"/>
        <v>#VALUE!</v>
      </c>
    </row>
    <row r="150" spans="1:9">
      <c r="A150" s="127"/>
      <c r="B150" s="132"/>
      <c r="C150" s="129">
        <f t="shared" si="21"/>
        <v>0</v>
      </c>
      <c r="D150" s="130">
        <f t="shared" si="28"/>
        <v>0</v>
      </c>
      <c r="E150" s="120">
        <f t="shared" si="29"/>
        <v>0</v>
      </c>
      <c r="F150" s="121" t="b">
        <f t="shared" si="24"/>
        <v>0</v>
      </c>
      <c r="G150" s="121">
        <f t="shared" si="25"/>
        <v>0</v>
      </c>
      <c r="H150" s="122" t="e">
        <f t="shared" si="30"/>
        <v>#VALUE!</v>
      </c>
      <c r="I150" s="17" t="e">
        <f t="shared" si="27"/>
        <v>#VALUE!</v>
      </c>
    </row>
  </sheetData>
  <sheetProtection password="8F5F" sheet="1"/>
  <mergeCells count="1">
    <mergeCell ref="H11:H12"/>
  </mergeCells>
  <phoneticPr fontId="21" type="noConversion"/>
  <conditionalFormatting sqref="I13:I150">
    <cfRule type="cellIs" dxfId="29" priority="1" stopIfTrue="1" operator="equal">
      <formula>"Overschrijding"</formula>
    </cfRule>
    <cfRule type="cellIs" dxfId="28" priority="2" stopIfTrue="1" operator="equal">
      <formula>"Geen overschrijding"</formula>
    </cfRule>
  </conditionalFormatting>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N69"/>
  <sheetViews>
    <sheetView workbookViewId="0">
      <selection activeCell="H5" sqref="H5"/>
    </sheetView>
  </sheetViews>
  <sheetFormatPr defaultRowHeight="12.75"/>
  <cols>
    <col min="1" max="1" width="15.140625" style="28" customWidth="1"/>
    <col min="2" max="2" width="9.140625" style="61"/>
    <col min="3" max="4" width="9.140625" style="28"/>
    <col min="5" max="5" width="9.140625" style="62"/>
    <col min="6" max="6" width="9.140625" style="28"/>
    <col min="7" max="7" width="9.140625" style="62"/>
    <col min="8" max="8" width="17.85546875" style="63" customWidth="1"/>
    <col min="9" max="9" width="17.85546875" style="62" customWidth="1"/>
    <col min="10" max="10" width="9.140625" style="28"/>
    <col min="11" max="11" width="10.5703125" style="62" customWidth="1"/>
    <col min="12" max="12" width="17.85546875" style="28" bestFit="1" customWidth="1"/>
    <col min="13" max="13" width="9.140625" style="28"/>
    <col min="14" max="14" width="61.85546875" style="28" customWidth="1"/>
    <col min="15" max="16384" width="9.140625" style="28"/>
  </cols>
  <sheetData>
    <row r="1" spans="1:14">
      <c r="A1" s="28" t="s">
        <v>45</v>
      </c>
      <c r="D1" s="51" t="s">
        <v>67</v>
      </c>
    </row>
    <row r="2" spans="1:14">
      <c r="A2" s="37" t="s">
        <v>2</v>
      </c>
      <c r="D2" s="54">
        <v>0.16</v>
      </c>
    </row>
    <row r="3" spans="1:14">
      <c r="A3" s="37" t="s">
        <v>15</v>
      </c>
      <c r="D3" s="3">
        <f>D2/2</f>
        <v>0.08</v>
      </c>
    </row>
    <row r="4" spans="1:14">
      <c r="A4" s="64" t="s">
        <v>46</v>
      </c>
      <c r="B4" s="65"/>
      <c r="D4" s="36">
        <v>1</v>
      </c>
      <c r="E4" s="66" t="s">
        <v>80</v>
      </c>
      <c r="F4" s="51" t="s">
        <v>0</v>
      </c>
      <c r="G4" s="66"/>
      <c r="H4" s="67"/>
      <c r="I4" s="66"/>
      <c r="L4" s="41"/>
    </row>
    <row r="5" spans="1:14">
      <c r="A5" s="64" t="s">
        <v>79</v>
      </c>
      <c r="B5" s="65"/>
      <c r="D5" s="57">
        <v>0.05</v>
      </c>
      <c r="E5" s="66" t="s">
        <v>80</v>
      </c>
      <c r="F5" s="51" t="s">
        <v>0</v>
      </c>
      <c r="G5" s="66"/>
      <c r="H5" s="67"/>
      <c r="I5" s="66"/>
      <c r="L5" s="41"/>
    </row>
    <row r="6" spans="1:14" ht="14.25">
      <c r="A6" s="68" t="s">
        <v>50</v>
      </c>
    </row>
    <row r="7" spans="1:14">
      <c r="A7" s="68" t="s">
        <v>6</v>
      </c>
      <c r="B7" s="65"/>
      <c r="C7" s="9"/>
      <c r="D7" s="9"/>
      <c r="E7" s="69"/>
      <c r="F7" s="41"/>
      <c r="G7" s="66"/>
      <c r="H7" s="67"/>
      <c r="I7" s="66"/>
      <c r="L7" s="41"/>
    </row>
    <row r="8" spans="1:14" ht="16.5">
      <c r="A8" s="70"/>
      <c r="B8" s="71" t="s">
        <v>47</v>
      </c>
      <c r="C8" s="14" t="s">
        <v>81</v>
      </c>
      <c r="D8" s="14" t="s">
        <v>51</v>
      </c>
      <c r="E8" s="72" t="s">
        <v>53</v>
      </c>
      <c r="F8" s="14" t="s">
        <v>38</v>
      </c>
      <c r="G8" s="72" t="s">
        <v>16</v>
      </c>
      <c r="H8" s="73" t="s">
        <v>65</v>
      </c>
      <c r="I8" s="59" t="s">
        <v>54</v>
      </c>
      <c r="J8" s="13"/>
      <c r="K8" s="140" t="s">
        <v>71</v>
      </c>
      <c r="L8" s="13"/>
      <c r="N8" s="28" t="s">
        <v>72</v>
      </c>
    </row>
    <row r="9" spans="1:14">
      <c r="A9" s="74" t="s">
        <v>17</v>
      </c>
      <c r="B9" s="75" t="s">
        <v>18</v>
      </c>
      <c r="C9" s="15" t="str">
        <f>$F$4</f>
        <v>mg/l</v>
      </c>
      <c r="D9" s="15"/>
      <c r="E9" s="15" t="str">
        <f>$F$4</f>
        <v>mg/l</v>
      </c>
      <c r="F9" s="15" t="str">
        <f>$F$4</f>
        <v>mg/l</v>
      </c>
      <c r="G9" s="15" t="str">
        <f>$F$4</f>
        <v>mg/l</v>
      </c>
      <c r="H9" s="76" t="s">
        <v>66</v>
      </c>
      <c r="I9" s="50" t="s">
        <v>55</v>
      </c>
      <c r="J9" s="15" t="s">
        <v>49</v>
      </c>
      <c r="K9" s="141"/>
      <c r="L9" s="16" t="s">
        <v>19</v>
      </c>
    </row>
    <row r="10" spans="1:14">
      <c r="A10" s="77">
        <v>39819</v>
      </c>
      <c r="B10" s="26">
        <v>0.2</v>
      </c>
      <c r="C10" s="21">
        <f t="shared" ref="C10:C69" si="0">B10*$D$3</f>
        <v>1.6E-2</v>
      </c>
      <c r="D10" s="22">
        <f>C10^2</f>
        <v>2.5599999999999999E-4</v>
      </c>
      <c r="E10" s="25"/>
      <c r="F10" s="17"/>
      <c r="G10" s="25"/>
      <c r="H10" s="134"/>
      <c r="I10" s="25"/>
      <c r="J10" s="21">
        <f t="shared" ref="J10:J41" si="1">$D$4</f>
        <v>1</v>
      </c>
      <c r="K10" s="25"/>
      <c r="L10" s="17"/>
    </row>
    <row r="11" spans="1:14">
      <c r="A11" s="77">
        <v>39825</v>
      </c>
      <c r="B11" s="26">
        <v>0.2</v>
      </c>
      <c r="C11" s="21">
        <f t="shared" si="0"/>
        <v>1.6E-2</v>
      </c>
      <c r="D11" s="22">
        <f t="shared" ref="D11:D69" si="2">C11^2</f>
        <v>2.5599999999999999E-4</v>
      </c>
      <c r="E11" s="25"/>
      <c r="F11" s="17"/>
      <c r="G11" s="25"/>
      <c r="H11" s="134"/>
      <c r="I11" s="25"/>
      <c r="J11" s="21">
        <f t="shared" si="1"/>
        <v>1</v>
      </c>
      <c r="K11" s="25"/>
      <c r="L11" s="17"/>
    </row>
    <row r="12" spans="1:14">
      <c r="A12" s="77">
        <v>39829</v>
      </c>
      <c r="B12" s="26">
        <v>0.2</v>
      </c>
      <c r="C12" s="21">
        <f t="shared" si="0"/>
        <v>1.6E-2</v>
      </c>
      <c r="D12" s="22">
        <f t="shared" si="2"/>
        <v>2.5599999999999999E-4</v>
      </c>
      <c r="E12" s="25"/>
      <c r="F12" s="17"/>
      <c r="G12" s="25"/>
      <c r="H12" s="134"/>
      <c r="I12" s="25"/>
      <c r="J12" s="21">
        <f t="shared" si="1"/>
        <v>1</v>
      </c>
      <c r="K12" s="25"/>
      <c r="L12" s="17"/>
    </row>
    <row r="13" spans="1:14">
      <c r="A13" s="77">
        <v>39833</v>
      </c>
      <c r="B13" s="26">
        <v>0.6</v>
      </c>
      <c r="C13" s="21">
        <f t="shared" si="0"/>
        <v>4.8000000000000001E-2</v>
      </c>
      <c r="D13" s="22">
        <f t="shared" si="2"/>
        <v>2.3040000000000001E-3</v>
      </c>
      <c r="E13" s="25"/>
      <c r="F13" s="17"/>
      <c r="G13" s="25"/>
      <c r="H13" s="134"/>
      <c r="I13" s="25"/>
      <c r="J13" s="21">
        <f t="shared" si="1"/>
        <v>1</v>
      </c>
      <c r="K13" s="25"/>
      <c r="L13" s="17"/>
    </row>
    <row r="14" spans="1:14">
      <c r="A14" s="77">
        <v>39835</v>
      </c>
      <c r="B14" s="26">
        <v>0.2</v>
      </c>
      <c r="C14" s="21">
        <f t="shared" si="0"/>
        <v>1.6E-2</v>
      </c>
      <c r="D14" s="22">
        <f t="shared" si="2"/>
        <v>2.5599999999999999E-4</v>
      </c>
      <c r="E14" s="25"/>
      <c r="F14" s="17"/>
      <c r="G14" s="25"/>
      <c r="H14" s="134"/>
      <c r="I14" s="25"/>
      <c r="J14" s="21">
        <f t="shared" si="1"/>
        <v>1</v>
      </c>
      <c r="K14" s="25"/>
      <c r="L14" s="17"/>
    </row>
    <row r="15" spans="1:14">
      <c r="A15" s="77">
        <v>39839</v>
      </c>
      <c r="B15" s="26">
        <v>0.1</v>
      </c>
      <c r="C15" s="21">
        <f t="shared" si="0"/>
        <v>8.0000000000000002E-3</v>
      </c>
      <c r="D15" s="22">
        <f t="shared" si="2"/>
        <v>6.3999999999999997E-5</v>
      </c>
      <c r="E15" s="25"/>
      <c r="F15" s="17"/>
      <c r="G15" s="25"/>
      <c r="H15" s="134"/>
      <c r="I15" s="25"/>
      <c r="J15" s="21">
        <f t="shared" si="1"/>
        <v>1</v>
      </c>
      <c r="K15" s="25"/>
      <c r="L15" s="17"/>
    </row>
    <row r="16" spans="1:14">
      <c r="A16" s="77">
        <v>39843</v>
      </c>
      <c r="B16" s="26">
        <v>0.2</v>
      </c>
      <c r="C16" s="21">
        <f t="shared" si="0"/>
        <v>1.6E-2</v>
      </c>
      <c r="D16" s="22">
        <f t="shared" si="2"/>
        <v>2.5599999999999999E-4</v>
      </c>
      <c r="E16" s="25"/>
      <c r="F16" s="17"/>
      <c r="G16" s="25"/>
      <c r="H16" s="134"/>
      <c r="I16" s="25"/>
      <c r="J16" s="21">
        <f t="shared" si="1"/>
        <v>1</v>
      </c>
      <c r="K16" s="25"/>
      <c r="L16" s="17"/>
    </row>
    <row r="17" spans="1:12">
      <c r="A17" s="77">
        <v>39847</v>
      </c>
      <c r="B17" s="26">
        <v>0.2</v>
      </c>
      <c r="C17" s="21">
        <f t="shared" si="0"/>
        <v>1.6E-2</v>
      </c>
      <c r="D17" s="22">
        <f t="shared" si="2"/>
        <v>2.5599999999999999E-4</v>
      </c>
      <c r="E17" s="25"/>
      <c r="F17" s="17"/>
      <c r="G17" s="25"/>
      <c r="H17" s="134"/>
      <c r="I17" s="25"/>
      <c r="J17" s="21">
        <f t="shared" si="1"/>
        <v>1</v>
      </c>
      <c r="K17" s="25"/>
      <c r="L17" s="17"/>
    </row>
    <row r="18" spans="1:12">
      <c r="A18" s="77">
        <v>39853</v>
      </c>
      <c r="B18" s="26">
        <v>0.5</v>
      </c>
      <c r="C18" s="21">
        <f t="shared" si="0"/>
        <v>0.04</v>
      </c>
      <c r="D18" s="22">
        <f t="shared" si="2"/>
        <v>1.6000000000000001E-3</v>
      </c>
      <c r="E18" s="25"/>
      <c r="F18" s="17"/>
      <c r="G18" s="25"/>
      <c r="H18" s="134"/>
      <c r="I18" s="25"/>
      <c r="J18" s="21">
        <f t="shared" si="1"/>
        <v>1</v>
      </c>
      <c r="K18" s="25"/>
      <c r="L18" s="17"/>
    </row>
    <row r="19" spans="1:12">
      <c r="A19" s="77">
        <v>39857</v>
      </c>
      <c r="B19" s="26">
        <v>0.2</v>
      </c>
      <c r="C19" s="21">
        <f t="shared" si="0"/>
        <v>1.6E-2</v>
      </c>
      <c r="D19" s="22">
        <f t="shared" si="2"/>
        <v>2.5599999999999999E-4</v>
      </c>
      <c r="E19" s="25">
        <f>AVERAGE(B10:B19)</f>
        <v>0.26000000000000006</v>
      </c>
      <c r="F19" s="25">
        <f>SQRT(SUM(D10:D19)/100)</f>
        <v>7.5894663844041105E-3</v>
      </c>
      <c r="G19" s="25">
        <f>E19-2*F19</f>
        <v>0.24482106723119185</v>
      </c>
      <c r="H19" s="134">
        <f>F19/2</f>
        <v>3.7947331922020553E-3</v>
      </c>
      <c r="I19" s="49">
        <f>IF(AND(10&lt;H19,H19&lt;100),10,IF(AND(1&lt;H19,H19&lt;10),1,IF(AND(0.1&lt;H19,H19&lt;1),0.1,IF(AND(0.01&lt;H19,H19&lt;0.1),0.01,IF(AND(0.001&lt;H19,H19&lt;0.01),0.001)))))</f>
        <v>1E-3</v>
      </c>
      <c r="J19" s="21">
        <f t="shared" si="1"/>
        <v>1</v>
      </c>
      <c r="K19" s="25">
        <f t="shared" ref="K19:K50" si="3">+MROUND(G19,I19)</f>
        <v>0.245</v>
      </c>
      <c r="L19" s="17" t="str">
        <f>IF(K19&gt;$D$4,"Overschrijding","Geen overschrijding")</f>
        <v>Geen overschrijding</v>
      </c>
    </row>
    <row r="20" spans="1:12">
      <c r="A20" s="77">
        <v>39861</v>
      </c>
      <c r="B20" s="26">
        <v>0.4</v>
      </c>
      <c r="C20" s="21">
        <f t="shared" si="0"/>
        <v>3.2000000000000001E-2</v>
      </c>
      <c r="D20" s="22">
        <f t="shared" si="2"/>
        <v>1.024E-3</v>
      </c>
      <c r="E20" s="25">
        <f t="shared" ref="E20:E69" si="4">AVERAGE(B11:B20)</f>
        <v>0.28000000000000003</v>
      </c>
      <c r="F20" s="25">
        <f t="shared" ref="F20:F69" si="5">SQRT(SUM(D11:D20)/100)</f>
        <v>8.0796039506896618E-3</v>
      </c>
      <c r="G20" s="25">
        <f t="shared" ref="G20:G69" si="6">E20-2*F20</f>
        <v>0.26384079209862071</v>
      </c>
      <c r="H20" s="134">
        <f t="shared" ref="H20:H69" si="7">F20/2</f>
        <v>4.0398019753448309E-3</v>
      </c>
      <c r="I20" s="49">
        <f t="shared" ref="I20:I69" si="8">IF(AND(10&lt;H20,H20&lt;100),10,IF(AND(1&lt;H20,H20&lt;10),1,IF(AND(0.1&lt;H20,H20&lt;1),0.1,IF(AND(0.01&lt;H20,H20&lt;0.1),0.01,IF(AND(0.001&lt;H20,H20&lt;0.01),0.001)))))</f>
        <v>1E-3</v>
      </c>
      <c r="J20" s="21">
        <f t="shared" si="1"/>
        <v>1</v>
      </c>
      <c r="K20" s="25">
        <f t="shared" si="3"/>
        <v>0.26400000000000001</v>
      </c>
      <c r="L20" s="17" t="str">
        <f t="shared" ref="L20:L69" si="9">IF(K20&gt;$D$4,"Overschrijding","Geen overschrijding")</f>
        <v>Geen overschrijding</v>
      </c>
    </row>
    <row r="21" spans="1:12">
      <c r="A21" s="77">
        <v>39867</v>
      </c>
      <c r="B21" s="26">
        <v>0.2</v>
      </c>
      <c r="C21" s="21">
        <f t="shared" si="0"/>
        <v>1.6E-2</v>
      </c>
      <c r="D21" s="22">
        <f t="shared" si="2"/>
        <v>2.5599999999999999E-4</v>
      </c>
      <c r="E21" s="25">
        <f t="shared" si="4"/>
        <v>0.28000000000000003</v>
      </c>
      <c r="F21" s="25">
        <f t="shared" si="5"/>
        <v>8.0796039506896636E-3</v>
      </c>
      <c r="G21" s="25">
        <f t="shared" si="6"/>
        <v>0.26384079209862071</v>
      </c>
      <c r="H21" s="134">
        <f t="shared" si="7"/>
        <v>4.0398019753448318E-3</v>
      </c>
      <c r="I21" s="49">
        <f t="shared" si="8"/>
        <v>1E-3</v>
      </c>
      <c r="J21" s="21">
        <f t="shared" si="1"/>
        <v>1</v>
      </c>
      <c r="K21" s="25">
        <f t="shared" si="3"/>
        <v>0.26400000000000001</v>
      </c>
      <c r="L21" s="17" t="str">
        <f t="shared" si="9"/>
        <v>Geen overschrijding</v>
      </c>
    </row>
    <row r="22" spans="1:12">
      <c r="A22" s="77">
        <v>39871</v>
      </c>
      <c r="B22" s="26">
        <v>0.2</v>
      </c>
      <c r="C22" s="21">
        <f t="shared" si="0"/>
        <v>1.6E-2</v>
      </c>
      <c r="D22" s="22">
        <f t="shared" si="2"/>
        <v>2.5599999999999999E-4</v>
      </c>
      <c r="E22" s="25">
        <f t="shared" si="4"/>
        <v>0.28000000000000003</v>
      </c>
      <c r="F22" s="25">
        <f t="shared" si="5"/>
        <v>8.0796039506896636E-3</v>
      </c>
      <c r="G22" s="25">
        <f t="shared" si="6"/>
        <v>0.26384079209862071</v>
      </c>
      <c r="H22" s="134">
        <f t="shared" si="7"/>
        <v>4.0398019753448318E-3</v>
      </c>
      <c r="I22" s="49">
        <f t="shared" si="8"/>
        <v>1E-3</v>
      </c>
      <c r="J22" s="21">
        <f t="shared" si="1"/>
        <v>1</v>
      </c>
      <c r="K22" s="25">
        <f t="shared" si="3"/>
        <v>0.26400000000000001</v>
      </c>
      <c r="L22" s="17" t="str">
        <f t="shared" si="9"/>
        <v>Geen overschrijding</v>
      </c>
    </row>
    <row r="23" spans="1:12">
      <c r="A23" s="77">
        <v>39877</v>
      </c>
      <c r="B23" s="26">
        <v>0.2</v>
      </c>
      <c r="C23" s="21">
        <f t="shared" si="0"/>
        <v>1.6E-2</v>
      </c>
      <c r="D23" s="22">
        <f t="shared" si="2"/>
        <v>2.5599999999999999E-4</v>
      </c>
      <c r="E23" s="25">
        <f t="shared" si="4"/>
        <v>0.24</v>
      </c>
      <c r="F23" s="25">
        <f t="shared" si="5"/>
        <v>6.6932802122726051E-3</v>
      </c>
      <c r="G23" s="25">
        <f t="shared" si="6"/>
        <v>0.22661343957545477</v>
      </c>
      <c r="H23" s="134">
        <f t="shared" si="7"/>
        <v>3.3466401061363026E-3</v>
      </c>
      <c r="I23" s="49">
        <f t="shared" si="8"/>
        <v>1E-3</v>
      </c>
      <c r="J23" s="21">
        <f t="shared" si="1"/>
        <v>1</v>
      </c>
      <c r="K23" s="25">
        <f t="shared" si="3"/>
        <v>0.22700000000000001</v>
      </c>
      <c r="L23" s="17" t="str">
        <f t="shared" si="9"/>
        <v>Geen overschrijding</v>
      </c>
    </row>
    <row r="24" spans="1:12">
      <c r="A24" s="77">
        <v>39885</v>
      </c>
      <c r="B24" s="26">
        <v>0.4</v>
      </c>
      <c r="C24" s="21">
        <f t="shared" si="0"/>
        <v>3.2000000000000001E-2</v>
      </c>
      <c r="D24" s="22">
        <f t="shared" si="2"/>
        <v>1.024E-3</v>
      </c>
      <c r="E24" s="25">
        <f t="shared" si="4"/>
        <v>0.26</v>
      </c>
      <c r="F24" s="25">
        <f t="shared" si="5"/>
        <v>7.2443081105099333E-3</v>
      </c>
      <c r="G24" s="25">
        <f t="shared" si="6"/>
        <v>0.24551138377898013</v>
      </c>
      <c r="H24" s="134">
        <f t="shared" si="7"/>
        <v>3.6221540552549667E-3</v>
      </c>
      <c r="I24" s="49">
        <f t="shared" si="8"/>
        <v>1E-3</v>
      </c>
      <c r="J24" s="21">
        <f t="shared" si="1"/>
        <v>1</v>
      </c>
      <c r="K24" s="25">
        <f t="shared" si="3"/>
        <v>0.246</v>
      </c>
      <c r="L24" s="17" t="str">
        <f t="shared" si="9"/>
        <v>Geen overschrijding</v>
      </c>
    </row>
    <row r="25" spans="1:12">
      <c r="A25" s="77">
        <v>39890</v>
      </c>
      <c r="B25" s="26">
        <v>0.3</v>
      </c>
      <c r="C25" s="21">
        <f t="shared" si="0"/>
        <v>2.4E-2</v>
      </c>
      <c r="D25" s="22">
        <f t="shared" si="2"/>
        <v>5.7600000000000001E-4</v>
      </c>
      <c r="E25" s="25">
        <f t="shared" si="4"/>
        <v>0.27999999999999997</v>
      </c>
      <c r="F25" s="25">
        <f t="shared" si="5"/>
        <v>7.5894663844041105E-3</v>
      </c>
      <c r="G25" s="25">
        <f t="shared" si="6"/>
        <v>0.26482106723119175</v>
      </c>
      <c r="H25" s="134">
        <f t="shared" si="7"/>
        <v>3.7947331922020553E-3</v>
      </c>
      <c r="I25" s="49">
        <f t="shared" si="8"/>
        <v>1E-3</v>
      </c>
      <c r="J25" s="21">
        <f t="shared" si="1"/>
        <v>1</v>
      </c>
      <c r="K25" s="25">
        <f t="shared" si="3"/>
        <v>0.26500000000000001</v>
      </c>
      <c r="L25" s="17" t="str">
        <f t="shared" si="9"/>
        <v>Geen overschrijding</v>
      </c>
    </row>
    <row r="26" spans="1:12">
      <c r="A26" s="77">
        <v>39895</v>
      </c>
      <c r="B26" s="26">
        <v>0.2</v>
      </c>
      <c r="C26" s="21">
        <f t="shared" si="0"/>
        <v>1.6E-2</v>
      </c>
      <c r="D26" s="22">
        <f t="shared" si="2"/>
        <v>2.5599999999999999E-4</v>
      </c>
      <c r="E26" s="25">
        <f t="shared" si="4"/>
        <v>0.27999999999999997</v>
      </c>
      <c r="F26" s="25">
        <f t="shared" si="5"/>
        <v>7.5894663844041105E-3</v>
      </c>
      <c r="G26" s="25">
        <f t="shared" si="6"/>
        <v>0.26482106723119175</v>
      </c>
      <c r="H26" s="134">
        <f t="shared" si="7"/>
        <v>3.7947331922020553E-3</v>
      </c>
      <c r="I26" s="49">
        <f t="shared" si="8"/>
        <v>1E-3</v>
      </c>
      <c r="J26" s="21">
        <f t="shared" si="1"/>
        <v>1</v>
      </c>
      <c r="K26" s="25">
        <f t="shared" si="3"/>
        <v>0.26500000000000001</v>
      </c>
      <c r="L26" s="17" t="str">
        <f t="shared" si="9"/>
        <v>Geen overschrijding</v>
      </c>
    </row>
    <row r="27" spans="1:12">
      <c r="A27" s="77">
        <v>39899</v>
      </c>
      <c r="B27" s="26">
        <v>0.3</v>
      </c>
      <c r="C27" s="21">
        <f t="shared" si="0"/>
        <v>2.4E-2</v>
      </c>
      <c r="D27" s="22">
        <f t="shared" si="2"/>
        <v>5.7600000000000001E-4</v>
      </c>
      <c r="E27" s="25">
        <f t="shared" si="4"/>
        <v>0.28999999999999998</v>
      </c>
      <c r="F27" s="25">
        <f t="shared" si="5"/>
        <v>7.7974354758471708E-3</v>
      </c>
      <c r="G27" s="25">
        <f t="shared" si="6"/>
        <v>0.27440512904830566</v>
      </c>
      <c r="H27" s="134">
        <f t="shared" si="7"/>
        <v>3.8987177379235854E-3</v>
      </c>
      <c r="I27" s="49">
        <f t="shared" si="8"/>
        <v>1E-3</v>
      </c>
      <c r="J27" s="21">
        <f t="shared" si="1"/>
        <v>1</v>
      </c>
      <c r="K27" s="25">
        <f t="shared" si="3"/>
        <v>0.27400000000000002</v>
      </c>
      <c r="L27" s="17" t="str">
        <f t="shared" si="9"/>
        <v>Geen overschrijding</v>
      </c>
    </row>
    <row r="28" spans="1:12">
      <c r="A28" s="77">
        <v>39903</v>
      </c>
      <c r="B28" s="26">
        <v>0.4</v>
      </c>
      <c r="C28" s="21">
        <f t="shared" si="0"/>
        <v>3.2000000000000001E-2</v>
      </c>
      <c r="D28" s="22">
        <f t="shared" si="2"/>
        <v>1.024E-3</v>
      </c>
      <c r="E28" s="25">
        <f t="shared" si="4"/>
        <v>0.27999999999999997</v>
      </c>
      <c r="F28" s="25">
        <f t="shared" si="5"/>
        <v>7.4188947963965629E-3</v>
      </c>
      <c r="G28" s="25">
        <f t="shared" si="6"/>
        <v>0.26516221040720683</v>
      </c>
      <c r="H28" s="134">
        <f t="shared" si="7"/>
        <v>3.7094473981982815E-3</v>
      </c>
      <c r="I28" s="49">
        <f t="shared" si="8"/>
        <v>1E-3</v>
      </c>
      <c r="J28" s="21">
        <f t="shared" si="1"/>
        <v>1</v>
      </c>
      <c r="K28" s="25">
        <f t="shared" si="3"/>
        <v>0.26500000000000001</v>
      </c>
      <c r="L28" s="17" t="str">
        <f t="shared" si="9"/>
        <v>Geen overschrijding</v>
      </c>
    </row>
    <row r="29" spans="1:12">
      <c r="A29" s="77">
        <v>39909</v>
      </c>
      <c r="B29" s="26">
        <v>0.6</v>
      </c>
      <c r="C29" s="21">
        <f t="shared" si="0"/>
        <v>4.8000000000000001E-2</v>
      </c>
      <c r="D29" s="22">
        <f t="shared" si="2"/>
        <v>2.3040000000000001E-3</v>
      </c>
      <c r="E29" s="25">
        <f t="shared" si="4"/>
        <v>0.31999999999999995</v>
      </c>
      <c r="F29" s="25">
        <f t="shared" si="5"/>
        <v>8.6902243929601729E-3</v>
      </c>
      <c r="G29" s="25">
        <f t="shared" si="6"/>
        <v>0.30261955121407963</v>
      </c>
      <c r="H29" s="134">
        <f t="shared" si="7"/>
        <v>4.3451121964800865E-3</v>
      </c>
      <c r="I29" s="49">
        <f t="shared" si="8"/>
        <v>1E-3</v>
      </c>
      <c r="J29" s="21">
        <f t="shared" si="1"/>
        <v>1</v>
      </c>
      <c r="K29" s="25">
        <f t="shared" si="3"/>
        <v>0.30299999999999999</v>
      </c>
      <c r="L29" s="17" t="str">
        <f t="shared" si="9"/>
        <v>Geen overschrijding</v>
      </c>
    </row>
    <row r="30" spans="1:12">
      <c r="A30" s="77">
        <v>39919</v>
      </c>
      <c r="B30" s="26">
        <v>0.7</v>
      </c>
      <c r="C30" s="21">
        <f t="shared" si="0"/>
        <v>5.5999999999999994E-2</v>
      </c>
      <c r="D30" s="22">
        <f t="shared" si="2"/>
        <v>3.1359999999999995E-3</v>
      </c>
      <c r="E30" s="25">
        <f t="shared" si="4"/>
        <v>0.35</v>
      </c>
      <c r="F30" s="25">
        <f t="shared" si="5"/>
        <v>9.8305645819556069E-3</v>
      </c>
      <c r="G30" s="25">
        <f t="shared" si="6"/>
        <v>0.33033887083608876</v>
      </c>
      <c r="H30" s="134">
        <f t="shared" si="7"/>
        <v>4.9152822909778035E-3</v>
      </c>
      <c r="I30" s="49">
        <f t="shared" si="8"/>
        <v>1E-3</v>
      </c>
      <c r="J30" s="21">
        <f t="shared" si="1"/>
        <v>1</v>
      </c>
      <c r="K30" s="25">
        <f t="shared" si="3"/>
        <v>0.33</v>
      </c>
      <c r="L30" s="17" t="str">
        <f t="shared" si="9"/>
        <v>Geen overschrijding</v>
      </c>
    </row>
    <row r="31" spans="1:12">
      <c r="A31" s="77">
        <v>39923</v>
      </c>
      <c r="B31" s="26">
        <v>0.4</v>
      </c>
      <c r="C31" s="21">
        <f t="shared" si="0"/>
        <v>3.2000000000000001E-2</v>
      </c>
      <c r="D31" s="22">
        <f t="shared" si="2"/>
        <v>1.024E-3</v>
      </c>
      <c r="E31" s="25">
        <f t="shared" si="4"/>
        <v>0.37</v>
      </c>
      <c r="F31" s="25">
        <f t="shared" si="5"/>
        <v>1.0213716267842964E-2</v>
      </c>
      <c r="G31" s="25">
        <f t="shared" si="6"/>
        <v>0.34957256746431409</v>
      </c>
      <c r="H31" s="134">
        <f t="shared" si="7"/>
        <v>5.1068581339214821E-3</v>
      </c>
      <c r="I31" s="49">
        <f t="shared" si="8"/>
        <v>1E-3</v>
      </c>
      <c r="J31" s="21">
        <f t="shared" si="1"/>
        <v>1</v>
      </c>
      <c r="K31" s="25">
        <f t="shared" si="3"/>
        <v>0.35000000000000003</v>
      </c>
      <c r="L31" s="17" t="str">
        <f t="shared" si="9"/>
        <v>Geen overschrijding</v>
      </c>
    </row>
    <row r="32" spans="1:12">
      <c r="A32" s="77">
        <v>39931</v>
      </c>
      <c r="B32" s="26">
        <v>0.6</v>
      </c>
      <c r="C32" s="21">
        <f t="shared" si="0"/>
        <v>4.8000000000000001E-2</v>
      </c>
      <c r="D32" s="22">
        <f t="shared" si="2"/>
        <v>2.3040000000000001E-3</v>
      </c>
      <c r="E32" s="25">
        <f t="shared" si="4"/>
        <v>0.41000000000000003</v>
      </c>
      <c r="F32" s="25">
        <f t="shared" si="5"/>
        <v>1.1171392035015154E-2</v>
      </c>
      <c r="G32" s="25">
        <f t="shared" si="6"/>
        <v>0.38765721592996971</v>
      </c>
      <c r="H32" s="134">
        <f t="shared" si="7"/>
        <v>5.5856960175075772E-3</v>
      </c>
      <c r="I32" s="49">
        <f t="shared" si="8"/>
        <v>1E-3</v>
      </c>
      <c r="J32" s="21">
        <f t="shared" si="1"/>
        <v>1</v>
      </c>
      <c r="K32" s="25">
        <f t="shared" si="3"/>
        <v>0.38800000000000001</v>
      </c>
      <c r="L32" s="17" t="str">
        <f t="shared" si="9"/>
        <v>Geen overschrijding</v>
      </c>
    </row>
    <row r="33" spans="1:12">
      <c r="A33" s="77">
        <v>39947</v>
      </c>
      <c r="B33" s="26">
        <v>0.2</v>
      </c>
      <c r="C33" s="21">
        <f t="shared" si="0"/>
        <v>1.6E-2</v>
      </c>
      <c r="D33" s="22">
        <f t="shared" si="2"/>
        <v>2.5599999999999999E-4</v>
      </c>
      <c r="E33" s="25">
        <f t="shared" si="4"/>
        <v>0.41000000000000003</v>
      </c>
      <c r="F33" s="25">
        <f t="shared" si="5"/>
        <v>1.1171392035015153E-2</v>
      </c>
      <c r="G33" s="25">
        <f t="shared" si="6"/>
        <v>0.38765721592996971</v>
      </c>
      <c r="H33" s="134">
        <f t="shared" si="7"/>
        <v>5.5856960175075764E-3</v>
      </c>
      <c r="I33" s="49">
        <f t="shared" si="8"/>
        <v>1E-3</v>
      </c>
      <c r="J33" s="21">
        <f t="shared" si="1"/>
        <v>1</v>
      </c>
      <c r="K33" s="25">
        <f t="shared" si="3"/>
        <v>0.38800000000000001</v>
      </c>
      <c r="L33" s="17" t="str">
        <f t="shared" si="9"/>
        <v>Geen overschrijding</v>
      </c>
    </row>
    <row r="34" spans="1:12">
      <c r="A34" s="77">
        <v>39951</v>
      </c>
      <c r="B34" s="26">
        <v>0.4</v>
      </c>
      <c r="C34" s="21">
        <f t="shared" si="0"/>
        <v>3.2000000000000001E-2</v>
      </c>
      <c r="D34" s="22">
        <f t="shared" si="2"/>
        <v>1.024E-3</v>
      </c>
      <c r="E34" s="25">
        <f t="shared" si="4"/>
        <v>0.41000000000000003</v>
      </c>
      <c r="F34" s="25">
        <f t="shared" si="5"/>
        <v>1.1171392035015154E-2</v>
      </c>
      <c r="G34" s="25">
        <f t="shared" si="6"/>
        <v>0.38765721592996971</v>
      </c>
      <c r="H34" s="134">
        <f t="shared" si="7"/>
        <v>5.5856960175075772E-3</v>
      </c>
      <c r="I34" s="49">
        <f t="shared" si="8"/>
        <v>1E-3</v>
      </c>
      <c r="J34" s="21">
        <f t="shared" si="1"/>
        <v>1</v>
      </c>
      <c r="K34" s="25">
        <f t="shared" si="3"/>
        <v>0.38800000000000001</v>
      </c>
      <c r="L34" s="17" t="str">
        <f t="shared" si="9"/>
        <v>Geen overschrijding</v>
      </c>
    </row>
    <row r="35" spans="1:12">
      <c r="A35" s="77">
        <v>39959</v>
      </c>
      <c r="B35" s="26">
        <v>0.8</v>
      </c>
      <c r="C35" s="21">
        <f t="shared" si="0"/>
        <v>6.4000000000000001E-2</v>
      </c>
      <c r="D35" s="22">
        <f t="shared" si="2"/>
        <v>4.0959999999999998E-3</v>
      </c>
      <c r="E35" s="25">
        <f t="shared" si="4"/>
        <v>0.46000000000000008</v>
      </c>
      <c r="F35" s="25">
        <f t="shared" si="5"/>
        <v>1.2649110640673518E-2</v>
      </c>
      <c r="G35" s="25">
        <f t="shared" si="6"/>
        <v>0.43470177871865306</v>
      </c>
      <c r="H35" s="134">
        <f t="shared" si="7"/>
        <v>6.3245553203367588E-3</v>
      </c>
      <c r="I35" s="49">
        <f t="shared" si="8"/>
        <v>1E-3</v>
      </c>
      <c r="J35" s="21">
        <f t="shared" si="1"/>
        <v>1</v>
      </c>
      <c r="K35" s="25">
        <f t="shared" si="3"/>
        <v>0.435</v>
      </c>
      <c r="L35" s="17" t="str">
        <f t="shared" si="9"/>
        <v>Geen overschrijding</v>
      </c>
    </row>
    <row r="36" spans="1:12">
      <c r="A36" s="77">
        <v>39967</v>
      </c>
      <c r="B36" s="26">
        <v>0.6</v>
      </c>
      <c r="C36" s="21">
        <f t="shared" si="0"/>
        <v>4.8000000000000001E-2</v>
      </c>
      <c r="D36" s="22">
        <f t="shared" si="2"/>
        <v>2.3040000000000001E-3</v>
      </c>
      <c r="E36" s="25">
        <f t="shared" si="4"/>
        <v>0.5</v>
      </c>
      <c r="F36" s="25">
        <f t="shared" si="5"/>
        <v>1.3434284498997332E-2</v>
      </c>
      <c r="G36" s="25">
        <f t="shared" si="6"/>
        <v>0.47313143100200533</v>
      </c>
      <c r="H36" s="134">
        <f t="shared" si="7"/>
        <v>6.7171422494986662E-3</v>
      </c>
      <c r="I36" s="49">
        <f t="shared" si="8"/>
        <v>1E-3</v>
      </c>
      <c r="J36" s="21">
        <f t="shared" si="1"/>
        <v>1</v>
      </c>
      <c r="K36" s="25">
        <f t="shared" si="3"/>
        <v>0.47300000000000003</v>
      </c>
      <c r="L36" s="17" t="str">
        <f t="shared" si="9"/>
        <v>Geen overschrijding</v>
      </c>
    </row>
    <row r="37" spans="1:12">
      <c r="A37" s="77">
        <v>39975</v>
      </c>
      <c r="B37" s="26">
        <v>0.7</v>
      </c>
      <c r="C37" s="21">
        <f t="shared" si="0"/>
        <v>5.5999999999999994E-2</v>
      </c>
      <c r="D37" s="22">
        <f t="shared" si="2"/>
        <v>3.1359999999999995E-3</v>
      </c>
      <c r="E37" s="25">
        <f t="shared" si="4"/>
        <v>0.54</v>
      </c>
      <c r="F37" s="25">
        <f t="shared" si="5"/>
        <v>1.4355486755941088E-2</v>
      </c>
      <c r="G37" s="25">
        <f t="shared" si="6"/>
        <v>0.5112890264881178</v>
      </c>
      <c r="H37" s="134">
        <f t="shared" si="7"/>
        <v>7.1777433779705441E-3</v>
      </c>
      <c r="I37" s="49">
        <f t="shared" si="8"/>
        <v>1E-3</v>
      </c>
      <c r="J37" s="21">
        <f t="shared" si="1"/>
        <v>1</v>
      </c>
      <c r="K37" s="25">
        <f t="shared" si="3"/>
        <v>0.51100000000000001</v>
      </c>
      <c r="L37" s="17" t="str">
        <f t="shared" si="9"/>
        <v>Geen overschrijding</v>
      </c>
    </row>
    <row r="38" spans="1:12">
      <c r="A38" s="77">
        <v>39983</v>
      </c>
      <c r="B38" s="26">
        <v>0.5</v>
      </c>
      <c r="C38" s="21">
        <f t="shared" si="0"/>
        <v>0.04</v>
      </c>
      <c r="D38" s="22">
        <f t="shared" si="2"/>
        <v>1.6000000000000001E-3</v>
      </c>
      <c r="E38" s="25">
        <f t="shared" si="4"/>
        <v>0.55000000000000004</v>
      </c>
      <c r="F38" s="25">
        <f t="shared" si="5"/>
        <v>1.4554724318928201E-2</v>
      </c>
      <c r="G38" s="25">
        <f t="shared" si="6"/>
        <v>0.52089055136214368</v>
      </c>
      <c r="H38" s="134">
        <f t="shared" si="7"/>
        <v>7.2773621594641007E-3</v>
      </c>
      <c r="I38" s="49">
        <f t="shared" si="8"/>
        <v>1E-3</v>
      </c>
      <c r="J38" s="21">
        <f t="shared" si="1"/>
        <v>1</v>
      </c>
      <c r="K38" s="25">
        <f t="shared" si="3"/>
        <v>0.52100000000000002</v>
      </c>
      <c r="L38" s="17" t="str">
        <f t="shared" si="9"/>
        <v>Geen overschrijding</v>
      </c>
    </row>
    <row r="39" spans="1:12">
      <c r="A39" s="77">
        <v>39987</v>
      </c>
      <c r="B39" s="26">
        <v>0.7</v>
      </c>
      <c r="C39" s="21">
        <f t="shared" si="0"/>
        <v>5.5999999999999994E-2</v>
      </c>
      <c r="D39" s="22">
        <f t="shared" si="2"/>
        <v>3.1359999999999995E-3</v>
      </c>
      <c r="E39" s="25">
        <f t="shared" si="4"/>
        <v>0.56000000000000005</v>
      </c>
      <c r="F39" s="25">
        <f t="shared" si="5"/>
        <v>1.4837789592793126E-2</v>
      </c>
      <c r="G39" s="25">
        <f t="shared" si="6"/>
        <v>0.53032442081441378</v>
      </c>
      <c r="H39" s="134">
        <f t="shared" si="7"/>
        <v>7.4188947963965629E-3</v>
      </c>
      <c r="I39" s="49">
        <f t="shared" si="8"/>
        <v>1E-3</v>
      </c>
      <c r="J39" s="21">
        <f t="shared" si="1"/>
        <v>1</v>
      </c>
      <c r="K39" s="25">
        <f t="shared" si="3"/>
        <v>0.53</v>
      </c>
      <c r="L39" s="17" t="str">
        <f t="shared" si="9"/>
        <v>Geen overschrijding</v>
      </c>
    </row>
    <row r="40" spans="1:12">
      <c r="A40" s="77">
        <v>39995</v>
      </c>
      <c r="B40" s="26">
        <v>0.8</v>
      </c>
      <c r="C40" s="21">
        <f t="shared" si="0"/>
        <v>6.4000000000000001E-2</v>
      </c>
      <c r="D40" s="22">
        <f t="shared" si="2"/>
        <v>4.0959999999999998E-3</v>
      </c>
      <c r="E40" s="25">
        <f t="shared" si="4"/>
        <v>0.57000000000000006</v>
      </c>
      <c r="F40" s="25">
        <f t="shared" si="5"/>
        <v>1.5157836257197133E-2</v>
      </c>
      <c r="G40" s="25">
        <f t="shared" si="6"/>
        <v>0.5396843274856058</v>
      </c>
      <c r="H40" s="134">
        <f t="shared" si="7"/>
        <v>7.5789181285985663E-3</v>
      </c>
      <c r="I40" s="49">
        <f t="shared" si="8"/>
        <v>1E-3</v>
      </c>
      <c r="J40" s="21">
        <f t="shared" si="1"/>
        <v>1</v>
      </c>
      <c r="K40" s="25">
        <f t="shared" si="3"/>
        <v>0.54</v>
      </c>
      <c r="L40" s="17" t="str">
        <f t="shared" si="9"/>
        <v>Geen overschrijding</v>
      </c>
    </row>
    <row r="41" spans="1:12">
      <c r="A41" s="77">
        <v>40003</v>
      </c>
      <c r="B41" s="26">
        <v>1</v>
      </c>
      <c r="C41" s="21">
        <f t="shared" si="0"/>
        <v>0.08</v>
      </c>
      <c r="D41" s="22">
        <f t="shared" si="2"/>
        <v>6.4000000000000003E-3</v>
      </c>
      <c r="E41" s="25">
        <f t="shared" si="4"/>
        <v>0.63</v>
      </c>
      <c r="F41" s="25">
        <f t="shared" si="5"/>
        <v>1.6838052143879352E-2</v>
      </c>
      <c r="G41" s="25">
        <f t="shared" si="6"/>
        <v>0.59632389571224131</v>
      </c>
      <c r="H41" s="134">
        <f t="shared" si="7"/>
        <v>8.419026071939676E-3</v>
      </c>
      <c r="I41" s="49">
        <f t="shared" si="8"/>
        <v>1E-3</v>
      </c>
      <c r="J41" s="21">
        <f t="shared" si="1"/>
        <v>1</v>
      </c>
      <c r="K41" s="25">
        <f t="shared" si="3"/>
        <v>0.59599999999999997</v>
      </c>
      <c r="L41" s="17" t="str">
        <f t="shared" si="9"/>
        <v>Geen overschrijding</v>
      </c>
    </row>
    <row r="42" spans="1:12">
      <c r="A42" s="77">
        <v>40011</v>
      </c>
      <c r="B42" s="26">
        <v>0.7</v>
      </c>
      <c r="C42" s="21">
        <f t="shared" si="0"/>
        <v>5.5999999999999994E-2</v>
      </c>
      <c r="D42" s="22">
        <f t="shared" si="2"/>
        <v>3.1359999999999995E-3</v>
      </c>
      <c r="E42" s="25">
        <f t="shared" si="4"/>
        <v>0.64</v>
      </c>
      <c r="F42" s="25">
        <f t="shared" si="5"/>
        <v>1.7083325203250097E-2</v>
      </c>
      <c r="G42" s="25">
        <f t="shared" si="6"/>
        <v>0.60583334959349977</v>
      </c>
      <c r="H42" s="134">
        <f t="shared" si="7"/>
        <v>8.5416626016250486E-3</v>
      </c>
      <c r="I42" s="49">
        <f t="shared" si="8"/>
        <v>1E-3</v>
      </c>
      <c r="J42" s="21">
        <f t="shared" ref="J42:J69" si="10">$D$4</f>
        <v>1</v>
      </c>
      <c r="K42" s="25">
        <f t="shared" si="3"/>
        <v>0.60599999999999998</v>
      </c>
      <c r="L42" s="17" t="str">
        <f t="shared" si="9"/>
        <v>Geen overschrijding</v>
      </c>
    </row>
    <row r="43" spans="1:12">
      <c r="A43" s="77">
        <v>40015</v>
      </c>
      <c r="B43" s="26">
        <v>0.9</v>
      </c>
      <c r="C43" s="21">
        <f t="shared" si="0"/>
        <v>7.2000000000000008E-2</v>
      </c>
      <c r="D43" s="22">
        <f t="shared" si="2"/>
        <v>5.1840000000000011E-3</v>
      </c>
      <c r="E43" s="25">
        <f t="shared" si="4"/>
        <v>0.71000000000000008</v>
      </c>
      <c r="F43" s="25">
        <f t="shared" si="5"/>
        <v>1.8469434208984316E-2</v>
      </c>
      <c r="G43" s="25">
        <f t="shared" si="6"/>
        <v>0.6730611315820314</v>
      </c>
      <c r="H43" s="134">
        <f t="shared" si="7"/>
        <v>9.2347171044921579E-3</v>
      </c>
      <c r="I43" s="49">
        <f t="shared" si="8"/>
        <v>1E-3</v>
      </c>
      <c r="J43" s="21">
        <f t="shared" si="10"/>
        <v>1</v>
      </c>
      <c r="K43" s="25">
        <f t="shared" si="3"/>
        <v>0.67300000000000004</v>
      </c>
      <c r="L43" s="17" t="str">
        <f t="shared" si="9"/>
        <v>Geen overschrijding</v>
      </c>
    </row>
    <row r="44" spans="1:12">
      <c r="A44" s="77">
        <v>40023</v>
      </c>
      <c r="B44" s="26">
        <v>1.1000000000000001</v>
      </c>
      <c r="C44" s="21">
        <f t="shared" si="0"/>
        <v>8.8000000000000009E-2</v>
      </c>
      <c r="D44" s="22">
        <f t="shared" si="2"/>
        <v>7.7440000000000018E-3</v>
      </c>
      <c r="E44" s="25">
        <f t="shared" si="4"/>
        <v>0.78</v>
      </c>
      <c r="F44" s="25">
        <f t="shared" si="5"/>
        <v>2.0206929504504142E-2</v>
      </c>
      <c r="G44" s="25">
        <f t="shared" si="6"/>
        <v>0.73958614099099174</v>
      </c>
      <c r="H44" s="134">
        <f t="shared" si="7"/>
        <v>1.0103464752252071E-2</v>
      </c>
      <c r="I44" s="49">
        <f t="shared" si="8"/>
        <v>0.01</v>
      </c>
      <c r="J44" s="21">
        <f t="shared" si="10"/>
        <v>1</v>
      </c>
      <c r="K44" s="25">
        <f t="shared" si="3"/>
        <v>0.74</v>
      </c>
      <c r="L44" s="17" t="str">
        <f t="shared" si="9"/>
        <v>Geen overschrijding</v>
      </c>
    </row>
    <row r="45" spans="1:12">
      <c r="A45" s="77">
        <v>40031</v>
      </c>
      <c r="B45" s="26">
        <v>0.4</v>
      </c>
      <c r="C45" s="21">
        <f t="shared" si="0"/>
        <v>3.2000000000000001E-2</v>
      </c>
      <c r="D45" s="22">
        <f t="shared" si="2"/>
        <v>1.024E-3</v>
      </c>
      <c r="E45" s="25">
        <f t="shared" si="4"/>
        <v>0.74</v>
      </c>
      <c r="F45" s="25">
        <f t="shared" si="5"/>
        <v>1.943193248238579E-2</v>
      </c>
      <c r="G45" s="25">
        <f t="shared" si="6"/>
        <v>0.70113613503522842</v>
      </c>
      <c r="H45" s="134">
        <f t="shared" si="7"/>
        <v>9.715966241192895E-3</v>
      </c>
      <c r="I45" s="49">
        <f t="shared" si="8"/>
        <v>1E-3</v>
      </c>
      <c r="J45" s="21">
        <f t="shared" si="10"/>
        <v>1</v>
      </c>
      <c r="K45" s="25">
        <f t="shared" si="3"/>
        <v>0.70100000000000007</v>
      </c>
      <c r="L45" s="17" t="str">
        <f t="shared" si="9"/>
        <v>Geen overschrijding</v>
      </c>
    </row>
    <row r="46" spans="1:12">
      <c r="A46" s="77">
        <v>40039</v>
      </c>
      <c r="B46" s="26">
        <v>0.5</v>
      </c>
      <c r="C46" s="21">
        <f t="shared" si="0"/>
        <v>0.04</v>
      </c>
      <c r="D46" s="22">
        <f t="shared" si="2"/>
        <v>1.6000000000000001E-3</v>
      </c>
      <c r="E46" s="25">
        <f t="shared" si="4"/>
        <v>0.73000000000000009</v>
      </c>
      <c r="F46" s="25">
        <f t="shared" si="5"/>
        <v>1.9249935064825544E-2</v>
      </c>
      <c r="G46" s="25">
        <f t="shared" si="6"/>
        <v>0.69150012987034903</v>
      </c>
      <c r="H46" s="134">
        <f t="shared" si="7"/>
        <v>9.6249675324127718E-3</v>
      </c>
      <c r="I46" s="49">
        <f t="shared" si="8"/>
        <v>1E-3</v>
      </c>
      <c r="J46" s="21">
        <f t="shared" si="10"/>
        <v>1</v>
      </c>
      <c r="K46" s="25">
        <f t="shared" si="3"/>
        <v>0.69200000000000006</v>
      </c>
      <c r="L46" s="17" t="str">
        <f t="shared" si="9"/>
        <v>Geen overschrijding</v>
      </c>
    </row>
    <row r="47" spans="1:12">
      <c r="A47" s="77">
        <v>40043</v>
      </c>
      <c r="B47" s="26">
        <v>0.8</v>
      </c>
      <c r="C47" s="21">
        <f t="shared" si="0"/>
        <v>6.4000000000000001E-2</v>
      </c>
      <c r="D47" s="22">
        <f t="shared" si="2"/>
        <v>4.0959999999999998E-3</v>
      </c>
      <c r="E47" s="25">
        <f t="shared" si="4"/>
        <v>0.7400000000000001</v>
      </c>
      <c r="F47" s="25">
        <f t="shared" si="5"/>
        <v>1.9497692171126305E-2</v>
      </c>
      <c r="G47" s="25">
        <f t="shared" si="6"/>
        <v>0.70100461565774752</v>
      </c>
      <c r="H47" s="134">
        <f t="shared" si="7"/>
        <v>9.7488460855631523E-3</v>
      </c>
      <c r="I47" s="49">
        <f t="shared" si="8"/>
        <v>1E-3</v>
      </c>
      <c r="J47" s="21">
        <f t="shared" si="10"/>
        <v>1</v>
      </c>
      <c r="K47" s="25">
        <f t="shared" si="3"/>
        <v>0.70100000000000007</v>
      </c>
      <c r="L47" s="17" t="str">
        <f t="shared" si="9"/>
        <v>Geen overschrijding</v>
      </c>
    </row>
    <row r="48" spans="1:12">
      <c r="A48" s="77">
        <v>40059</v>
      </c>
      <c r="B48" s="26">
        <v>0.9</v>
      </c>
      <c r="C48" s="21">
        <f t="shared" si="0"/>
        <v>7.2000000000000008E-2</v>
      </c>
      <c r="D48" s="22">
        <f t="shared" si="2"/>
        <v>5.1840000000000011E-3</v>
      </c>
      <c r="E48" s="25">
        <f t="shared" si="4"/>
        <v>0.78000000000000014</v>
      </c>
      <c r="F48" s="25">
        <f t="shared" si="5"/>
        <v>2.0396078054371141E-2</v>
      </c>
      <c r="G48" s="25">
        <f t="shared" si="6"/>
        <v>0.73920784389125782</v>
      </c>
      <c r="H48" s="134">
        <f t="shared" si="7"/>
        <v>1.0198039027185571E-2</v>
      </c>
      <c r="I48" s="49">
        <f t="shared" si="8"/>
        <v>0.01</v>
      </c>
      <c r="J48" s="21">
        <f t="shared" si="10"/>
        <v>1</v>
      </c>
      <c r="K48" s="25">
        <f t="shared" si="3"/>
        <v>0.74</v>
      </c>
      <c r="L48" s="17" t="str">
        <f t="shared" si="9"/>
        <v>Geen overschrijding</v>
      </c>
    </row>
    <row r="49" spans="1:12">
      <c r="A49" s="77">
        <v>40067</v>
      </c>
      <c r="B49" s="26">
        <v>2.4</v>
      </c>
      <c r="C49" s="21">
        <f t="shared" si="0"/>
        <v>0.192</v>
      </c>
      <c r="D49" s="22">
        <f t="shared" si="2"/>
        <v>3.6864000000000001E-2</v>
      </c>
      <c r="E49" s="25">
        <f t="shared" si="4"/>
        <v>0.95</v>
      </c>
      <c r="F49" s="25">
        <f t="shared" si="5"/>
        <v>2.7445946877453508E-2</v>
      </c>
      <c r="G49" s="25">
        <f t="shared" si="6"/>
        <v>0.89510810624509296</v>
      </c>
      <c r="H49" s="134">
        <f t="shared" si="7"/>
        <v>1.3722973438726754E-2</v>
      </c>
      <c r="I49" s="49">
        <f t="shared" si="8"/>
        <v>0.01</v>
      </c>
      <c r="J49" s="21">
        <f t="shared" si="10"/>
        <v>1</v>
      </c>
      <c r="K49" s="25">
        <f t="shared" si="3"/>
        <v>0.9</v>
      </c>
      <c r="L49" s="17" t="str">
        <f t="shared" si="9"/>
        <v>Geen overschrijding</v>
      </c>
    </row>
    <row r="50" spans="1:12">
      <c r="A50" s="77">
        <v>40071</v>
      </c>
      <c r="B50" s="26">
        <v>1.7</v>
      </c>
      <c r="C50" s="21">
        <f t="shared" si="0"/>
        <v>0.13600000000000001</v>
      </c>
      <c r="D50" s="22">
        <f t="shared" si="2"/>
        <v>1.8496000000000002E-2</v>
      </c>
      <c r="E50" s="25">
        <f t="shared" si="4"/>
        <v>1.04</v>
      </c>
      <c r="F50" s="25">
        <f t="shared" si="5"/>
        <v>2.9954632362958488E-2</v>
      </c>
      <c r="G50" s="25">
        <f t="shared" si="6"/>
        <v>0.98009073527408308</v>
      </c>
      <c r="H50" s="134">
        <f t="shared" si="7"/>
        <v>1.4977316181479244E-2</v>
      </c>
      <c r="I50" s="49">
        <f t="shared" si="8"/>
        <v>0.01</v>
      </c>
      <c r="J50" s="21">
        <f t="shared" si="10"/>
        <v>1</v>
      </c>
      <c r="K50" s="25">
        <f t="shared" si="3"/>
        <v>0.98</v>
      </c>
      <c r="L50" s="17" t="str">
        <f t="shared" si="9"/>
        <v>Geen overschrijding</v>
      </c>
    </row>
    <row r="51" spans="1:12">
      <c r="A51" s="77">
        <v>40079</v>
      </c>
      <c r="B51" s="26">
        <v>3.8</v>
      </c>
      <c r="C51" s="21">
        <f t="shared" si="0"/>
        <v>0.30399999999999999</v>
      </c>
      <c r="D51" s="22">
        <f t="shared" si="2"/>
        <v>9.2415999999999998E-2</v>
      </c>
      <c r="E51" s="25">
        <f t="shared" si="4"/>
        <v>1.3199999999999998</v>
      </c>
      <c r="F51" s="25">
        <f t="shared" si="5"/>
        <v>4.1921832021036484E-2</v>
      </c>
      <c r="G51" s="25">
        <f t="shared" si="6"/>
        <v>1.2361563359579268</v>
      </c>
      <c r="H51" s="134">
        <f t="shared" si="7"/>
        <v>2.0960916010518242E-2</v>
      </c>
      <c r="I51" s="49">
        <f t="shared" si="8"/>
        <v>0.01</v>
      </c>
      <c r="J51" s="21">
        <f t="shared" si="10"/>
        <v>1</v>
      </c>
      <c r="K51" s="25">
        <f t="shared" ref="K51:K69" si="11">+MROUND(G51,I51)</f>
        <v>1.24</v>
      </c>
      <c r="L51" s="17" t="str">
        <f t="shared" si="9"/>
        <v>Overschrijding</v>
      </c>
    </row>
    <row r="52" spans="1:12">
      <c r="A52" s="77">
        <v>40087</v>
      </c>
      <c r="B52" s="26">
        <v>0.9</v>
      </c>
      <c r="C52" s="21">
        <f t="shared" si="0"/>
        <v>7.2000000000000008E-2</v>
      </c>
      <c r="D52" s="22">
        <f t="shared" si="2"/>
        <v>5.1840000000000011E-3</v>
      </c>
      <c r="E52" s="25">
        <f t="shared" si="4"/>
        <v>1.34</v>
      </c>
      <c r="F52" s="25">
        <f t="shared" si="5"/>
        <v>4.2165388649934195E-2</v>
      </c>
      <c r="G52" s="25">
        <f t="shared" si="6"/>
        <v>1.2556692227001316</v>
      </c>
      <c r="H52" s="134">
        <f t="shared" si="7"/>
        <v>2.1082694324967097E-2</v>
      </c>
      <c r="I52" s="49">
        <f t="shared" si="8"/>
        <v>0.01</v>
      </c>
      <c r="J52" s="21">
        <f t="shared" si="10"/>
        <v>1</v>
      </c>
      <c r="K52" s="25">
        <f t="shared" si="11"/>
        <v>1.26</v>
      </c>
      <c r="L52" s="17" t="str">
        <f t="shared" si="9"/>
        <v>Overschrijding</v>
      </c>
    </row>
    <row r="53" spans="1:12">
      <c r="A53" s="77">
        <v>40095</v>
      </c>
      <c r="B53" s="26">
        <v>1.2</v>
      </c>
      <c r="C53" s="21">
        <f t="shared" si="0"/>
        <v>9.6000000000000002E-2</v>
      </c>
      <c r="D53" s="22">
        <f t="shared" si="2"/>
        <v>9.2160000000000002E-3</v>
      </c>
      <c r="E53" s="25">
        <f t="shared" si="4"/>
        <v>1.3699999999999999</v>
      </c>
      <c r="F53" s="25">
        <f t="shared" si="5"/>
        <v>4.2640825507956573E-2</v>
      </c>
      <c r="G53" s="25">
        <f t="shared" si="6"/>
        <v>1.2847183489840868</v>
      </c>
      <c r="H53" s="134">
        <f t="shared" si="7"/>
        <v>2.1320412753978286E-2</v>
      </c>
      <c r="I53" s="49">
        <f t="shared" si="8"/>
        <v>0.01</v>
      </c>
      <c r="J53" s="21">
        <f t="shared" si="10"/>
        <v>1</v>
      </c>
      <c r="K53" s="25">
        <f t="shared" si="11"/>
        <v>1.28</v>
      </c>
      <c r="L53" s="17" t="str">
        <f t="shared" si="9"/>
        <v>Overschrijding</v>
      </c>
    </row>
    <row r="54" spans="1:12">
      <c r="A54" s="77">
        <v>40099</v>
      </c>
      <c r="B54" s="26">
        <v>1.1000000000000001</v>
      </c>
      <c r="C54" s="21">
        <f t="shared" si="0"/>
        <v>8.8000000000000009E-2</v>
      </c>
      <c r="D54" s="22">
        <f t="shared" si="2"/>
        <v>7.7440000000000018E-3</v>
      </c>
      <c r="E54" s="25">
        <f t="shared" si="4"/>
        <v>1.3699999999999999</v>
      </c>
      <c r="F54" s="25">
        <f t="shared" si="5"/>
        <v>4.2640825507956573E-2</v>
      </c>
      <c r="G54" s="25">
        <f t="shared" si="6"/>
        <v>1.2847183489840868</v>
      </c>
      <c r="H54" s="134">
        <f t="shared" si="7"/>
        <v>2.1320412753978286E-2</v>
      </c>
      <c r="I54" s="49">
        <f t="shared" si="8"/>
        <v>0.01</v>
      </c>
      <c r="J54" s="21">
        <f t="shared" si="10"/>
        <v>1</v>
      </c>
      <c r="K54" s="25">
        <f t="shared" si="11"/>
        <v>1.28</v>
      </c>
      <c r="L54" s="17" t="str">
        <f t="shared" si="9"/>
        <v>Overschrijding</v>
      </c>
    </row>
    <row r="55" spans="1:12">
      <c r="A55" s="77">
        <v>40105</v>
      </c>
      <c r="B55" s="26">
        <v>0.5</v>
      </c>
      <c r="C55" s="21">
        <f t="shared" si="0"/>
        <v>0.04</v>
      </c>
      <c r="D55" s="22">
        <f t="shared" si="2"/>
        <v>1.6000000000000001E-3</v>
      </c>
      <c r="E55" s="25">
        <f t="shared" si="4"/>
        <v>1.38</v>
      </c>
      <c r="F55" s="25">
        <f t="shared" si="5"/>
        <v>4.2708313008125248E-2</v>
      </c>
      <c r="G55" s="25">
        <f t="shared" si="6"/>
        <v>1.2945833739837493</v>
      </c>
      <c r="H55" s="134">
        <f t="shared" si="7"/>
        <v>2.1354156504062624E-2</v>
      </c>
      <c r="I55" s="49">
        <f t="shared" si="8"/>
        <v>0.01</v>
      </c>
      <c r="J55" s="21">
        <f t="shared" si="10"/>
        <v>1</v>
      </c>
      <c r="K55" s="25">
        <f t="shared" si="11"/>
        <v>1.29</v>
      </c>
      <c r="L55" s="17" t="str">
        <f t="shared" si="9"/>
        <v>Overschrijding</v>
      </c>
    </row>
    <row r="56" spans="1:12">
      <c r="A56" s="77">
        <v>40109</v>
      </c>
      <c r="B56" s="26">
        <v>0.6</v>
      </c>
      <c r="C56" s="21">
        <f t="shared" si="0"/>
        <v>4.8000000000000001E-2</v>
      </c>
      <c r="D56" s="22">
        <f t="shared" si="2"/>
        <v>2.3040000000000001E-3</v>
      </c>
      <c r="E56" s="25">
        <f t="shared" si="4"/>
        <v>1.39</v>
      </c>
      <c r="F56" s="25">
        <f t="shared" si="5"/>
        <v>4.279065318501226E-2</v>
      </c>
      <c r="G56" s="25">
        <f t="shared" si="6"/>
        <v>1.3044186936299753</v>
      </c>
      <c r="H56" s="134">
        <f t="shared" si="7"/>
        <v>2.139532659250613E-2</v>
      </c>
      <c r="I56" s="49">
        <f t="shared" si="8"/>
        <v>0.01</v>
      </c>
      <c r="J56" s="21">
        <f t="shared" si="10"/>
        <v>1</v>
      </c>
      <c r="K56" s="25">
        <f t="shared" si="11"/>
        <v>1.3</v>
      </c>
      <c r="L56" s="17" t="str">
        <f t="shared" si="9"/>
        <v>Overschrijding</v>
      </c>
    </row>
    <row r="57" spans="1:12">
      <c r="A57" s="77">
        <v>40114</v>
      </c>
      <c r="B57" s="26">
        <v>0.6</v>
      </c>
      <c r="C57" s="21">
        <f t="shared" si="0"/>
        <v>4.8000000000000001E-2</v>
      </c>
      <c r="D57" s="22">
        <f t="shared" si="2"/>
        <v>2.3040000000000001E-3</v>
      </c>
      <c r="E57" s="25">
        <f t="shared" si="4"/>
        <v>1.3699999999999999</v>
      </c>
      <c r="F57" s="25">
        <f t="shared" si="5"/>
        <v>4.2580746822948039E-2</v>
      </c>
      <c r="G57" s="25">
        <f t="shared" si="6"/>
        <v>1.2848385063541039</v>
      </c>
      <c r="H57" s="134">
        <f t="shared" si="7"/>
        <v>2.1290373411474019E-2</v>
      </c>
      <c r="I57" s="49">
        <f t="shared" si="8"/>
        <v>0.01</v>
      </c>
      <c r="J57" s="21">
        <f t="shared" si="10"/>
        <v>1</v>
      </c>
      <c r="K57" s="25">
        <f t="shared" si="11"/>
        <v>1.28</v>
      </c>
      <c r="L57" s="17" t="str">
        <f t="shared" si="9"/>
        <v>Overschrijding</v>
      </c>
    </row>
    <row r="58" spans="1:12">
      <c r="A58" s="77">
        <v>40119</v>
      </c>
      <c r="B58" s="26">
        <v>1.8</v>
      </c>
      <c r="C58" s="21">
        <f t="shared" si="0"/>
        <v>0.14400000000000002</v>
      </c>
      <c r="D58" s="22">
        <f t="shared" si="2"/>
        <v>2.0736000000000004E-2</v>
      </c>
      <c r="E58" s="25">
        <f t="shared" si="4"/>
        <v>1.4599999999999997</v>
      </c>
      <c r="F58" s="25">
        <f t="shared" si="5"/>
        <v>4.4369358796358553E-2</v>
      </c>
      <c r="G58" s="25">
        <f t="shared" si="6"/>
        <v>1.3712612824072827</v>
      </c>
      <c r="H58" s="134">
        <f t="shared" si="7"/>
        <v>2.2184679398179277E-2</v>
      </c>
      <c r="I58" s="49">
        <f t="shared" si="8"/>
        <v>0.01</v>
      </c>
      <c r="J58" s="21">
        <f t="shared" si="10"/>
        <v>1</v>
      </c>
      <c r="K58" s="25">
        <f t="shared" si="11"/>
        <v>1.37</v>
      </c>
      <c r="L58" s="17" t="str">
        <f t="shared" si="9"/>
        <v>Overschrijding</v>
      </c>
    </row>
    <row r="59" spans="1:12">
      <c r="A59" s="77">
        <v>40127</v>
      </c>
      <c r="B59" s="26">
        <v>0.4</v>
      </c>
      <c r="C59" s="21">
        <f t="shared" si="0"/>
        <v>3.2000000000000001E-2</v>
      </c>
      <c r="D59" s="22">
        <f t="shared" si="2"/>
        <v>1.024E-3</v>
      </c>
      <c r="E59" s="25">
        <f t="shared" si="4"/>
        <v>1.2600000000000002</v>
      </c>
      <c r="F59" s="25">
        <f t="shared" si="5"/>
        <v>4.0127795852750246E-2</v>
      </c>
      <c r="G59" s="25">
        <f t="shared" si="6"/>
        <v>1.1797444082944997</v>
      </c>
      <c r="H59" s="134">
        <f t="shared" si="7"/>
        <v>2.0063897926375123E-2</v>
      </c>
      <c r="I59" s="49">
        <f t="shared" si="8"/>
        <v>0.01</v>
      </c>
      <c r="J59" s="21">
        <f t="shared" si="10"/>
        <v>1</v>
      </c>
      <c r="K59" s="25">
        <f t="shared" si="11"/>
        <v>1.18</v>
      </c>
      <c r="L59" s="17" t="str">
        <f t="shared" si="9"/>
        <v>Overschrijding</v>
      </c>
    </row>
    <row r="60" spans="1:12">
      <c r="A60" s="77">
        <v>40133</v>
      </c>
      <c r="B60" s="26">
        <v>0.5</v>
      </c>
      <c r="C60" s="21">
        <f t="shared" si="0"/>
        <v>0.04</v>
      </c>
      <c r="D60" s="22">
        <f t="shared" si="2"/>
        <v>1.6000000000000001E-3</v>
      </c>
      <c r="E60" s="25">
        <f t="shared" si="4"/>
        <v>1.1400000000000001</v>
      </c>
      <c r="F60" s="25">
        <f t="shared" si="5"/>
        <v>3.7964193656654953E-2</v>
      </c>
      <c r="G60" s="25">
        <f t="shared" si="6"/>
        <v>1.0640716126866903</v>
      </c>
      <c r="H60" s="134">
        <f t="shared" si="7"/>
        <v>1.8982096828327476E-2</v>
      </c>
      <c r="I60" s="49">
        <f t="shared" si="8"/>
        <v>0.01</v>
      </c>
      <c r="J60" s="21">
        <f t="shared" si="10"/>
        <v>1</v>
      </c>
      <c r="K60" s="25">
        <f t="shared" si="11"/>
        <v>1.06</v>
      </c>
      <c r="L60" s="17" t="str">
        <f t="shared" si="9"/>
        <v>Overschrijding</v>
      </c>
    </row>
    <row r="61" spans="1:12">
      <c r="A61" s="77">
        <v>40137</v>
      </c>
      <c r="B61" s="26">
        <v>0.8</v>
      </c>
      <c r="C61" s="21">
        <f t="shared" si="0"/>
        <v>6.4000000000000001E-2</v>
      </c>
      <c r="D61" s="22">
        <f t="shared" si="2"/>
        <v>4.0959999999999998E-3</v>
      </c>
      <c r="E61" s="25">
        <f t="shared" si="4"/>
        <v>0.84000000000000008</v>
      </c>
      <c r="F61" s="25">
        <f t="shared" si="5"/>
        <v>2.3623716896373444E-2</v>
      </c>
      <c r="G61" s="25">
        <f t="shared" si="6"/>
        <v>0.79275256620725321</v>
      </c>
      <c r="H61" s="134">
        <f t="shared" si="7"/>
        <v>1.1811858448186722E-2</v>
      </c>
      <c r="I61" s="49">
        <f t="shared" si="8"/>
        <v>0.01</v>
      </c>
      <c r="J61" s="21">
        <f t="shared" si="10"/>
        <v>1</v>
      </c>
      <c r="K61" s="25">
        <f t="shared" si="11"/>
        <v>0.79</v>
      </c>
      <c r="L61" s="17" t="str">
        <f t="shared" si="9"/>
        <v>Geen overschrijding</v>
      </c>
    </row>
    <row r="62" spans="1:12">
      <c r="A62" s="77">
        <v>40147</v>
      </c>
      <c r="B62" s="26">
        <v>0.5</v>
      </c>
      <c r="C62" s="21">
        <f t="shared" si="0"/>
        <v>0.04</v>
      </c>
      <c r="D62" s="22">
        <f t="shared" si="2"/>
        <v>1.6000000000000001E-3</v>
      </c>
      <c r="E62" s="25">
        <f t="shared" si="4"/>
        <v>0.8</v>
      </c>
      <c r="F62" s="25">
        <f t="shared" si="5"/>
        <v>2.2852570971337121E-2</v>
      </c>
      <c r="G62" s="25">
        <f t="shared" si="6"/>
        <v>0.75429485805732577</v>
      </c>
      <c r="H62" s="134">
        <f t="shared" si="7"/>
        <v>1.142628548566856E-2</v>
      </c>
      <c r="I62" s="49">
        <f t="shared" si="8"/>
        <v>0.01</v>
      </c>
      <c r="J62" s="21">
        <f t="shared" si="10"/>
        <v>1</v>
      </c>
      <c r="K62" s="25">
        <f t="shared" si="11"/>
        <v>0.75</v>
      </c>
      <c r="L62" s="17" t="str">
        <f t="shared" si="9"/>
        <v>Geen overschrijding</v>
      </c>
    </row>
    <row r="63" spans="1:12">
      <c r="A63" s="77">
        <v>40151</v>
      </c>
      <c r="B63" s="26">
        <v>1</v>
      </c>
      <c r="C63" s="21">
        <f t="shared" si="0"/>
        <v>0.08</v>
      </c>
      <c r="D63" s="22">
        <f t="shared" si="2"/>
        <v>6.4000000000000003E-3</v>
      </c>
      <c r="E63" s="25">
        <f t="shared" si="4"/>
        <v>0.78</v>
      </c>
      <c r="F63" s="25">
        <f t="shared" si="5"/>
        <v>2.2227910383119689E-2</v>
      </c>
      <c r="G63" s="25">
        <f t="shared" si="6"/>
        <v>0.7355441792337607</v>
      </c>
      <c r="H63" s="134">
        <f t="shared" si="7"/>
        <v>1.1113955191559844E-2</v>
      </c>
      <c r="I63" s="49">
        <f t="shared" si="8"/>
        <v>0.01</v>
      </c>
      <c r="J63" s="21">
        <f t="shared" si="10"/>
        <v>1</v>
      </c>
      <c r="K63" s="25">
        <f t="shared" si="11"/>
        <v>0.74</v>
      </c>
      <c r="L63" s="17" t="str">
        <f t="shared" si="9"/>
        <v>Geen overschrijding</v>
      </c>
    </row>
    <row r="64" spans="1:12">
      <c r="A64" s="77">
        <v>40155</v>
      </c>
      <c r="B64" s="26">
        <v>1.2</v>
      </c>
      <c r="C64" s="21">
        <f t="shared" si="0"/>
        <v>9.6000000000000002E-2</v>
      </c>
      <c r="D64" s="22">
        <f t="shared" si="2"/>
        <v>9.2160000000000002E-3</v>
      </c>
      <c r="E64" s="25">
        <f t="shared" si="4"/>
        <v>0.79</v>
      </c>
      <c r="F64" s="25">
        <f t="shared" si="5"/>
        <v>2.2556595487794699E-2</v>
      </c>
      <c r="G64" s="25">
        <f t="shared" si="6"/>
        <v>0.74488680902441062</v>
      </c>
      <c r="H64" s="134">
        <f t="shared" si="7"/>
        <v>1.127829774389735E-2</v>
      </c>
      <c r="I64" s="49">
        <f t="shared" si="8"/>
        <v>0.01</v>
      </c>
      <c r="J64" s="21">
        <f t="shared" si="10"/>
        <v>1</v>
      </c>
      <c r="K64" s="25">
        <f t="shared" si="11"/>
        <v>0.74</v>
      </c>
      <c r="L64" s="17" t="str">
        <f t="shared" si="9"/>
        <v>Geen overschrijding</v>
      </c>
    </row>
    <row r="65" spans="1:12">
      <c r="A65" s="77">
        <v>40158</v>
      </c>
      <c r="B65" s="26">
        <v>0.6</v>
      </c>
      <c r="C65" s="21">
        <f t="shared" si="0"/>
        <v>4.8000000000000001E-2</v>
      </c>
      <c r="D65" s="22">
        <f t="shared" si="2"/>
        <v>2.3040000000000001E-3</v>
      </c>
      <c r="E65" s="25">
        <f t="shared" si="4"/>
        <v>0.8</v>
      </c>
      <c r="F65" s="25">
        <f t="shared" si="5"/>
        <v>2.2712111306525427E-2</v>
      </c>
      <c r="G65" s="25">
        <f t="shared" si="6"/>
        <v>0.75457577738694914</v>
      </c>
      <c r="H65" s="134">
        <f t="shared" si="7"/>
        <v>1.1356055653262713E-2</v>
      </c>
      <c r="I65" s="49">
        <f t="shared" si="8"/>
        <v>0.01</v>
      </c>
      <c r="J65" s="21">
        <f t="shared" si="10"/>
        <v>1</v>
      </c>
      <c r="K65" s="25">
        <f t="shared" si="11"/>
        <v>0.75</v>
      </c>
      <c r="L65" s="17" t="str">
        <f t="shared" si="9"/>
        <v>Geen overschrijding</v>
      </c>
    </row>
    <row r="66" spans="1:12">
      <c r="A66" s="77">
        <v>40161</v>
      </c>
      <c r="B66" s="26">
        <v>0.3</v>
      </c>
      <c r="C66" s="21">
        <f t="shared" si="0"/>
        <v>2.4E-2</v>
      </c>
      <c r="D66" s="22">
        <f t="shared" si="2"/>
        <v>5.7600000000000001E-4</v>
      </c>
      <c r="E66" s="25">
        <f t="shared" si="4"/>
        <v>0.76999999999999991</v>
      </c>
      <c r="F66" s="25">
        <f t="shared" si="5"/>
        <v>2.2328457179124583E-2</v>
      </c>
      <c r="G66" s="25">
        <f t="shared" si="6"/>
        <v>0.72534308564175076</v>
      </c>
      <c r="H66" s="134">
        <f t="shared" si="7"/>
        <v>1.1164228589562291E-2</v>
      </c>
      <c r="I66" s="49">
        <f t="shared" si="8"/>
        <v>0.01</v>
      </c>
      <c r="J66" s="21">
        <f t="shared" si="10"/>
        <v>1</v>
      </c>
      <c r="K66" s="25">
        <f t="shared" si="11"/>
        <v>0.73</v>
      </c>
      <c r="L66" s="17" t="str">
        <f t="shared" si="9"/>
        <v>Geen overschrijding</v>
      </c>
    </row>
    <row r="67" spans="1:12">
      <c r="A67" s="77">
        <v>40165</v>
      </c>
      <c r="B67" s="26">
        <v>0.3</v>
      </c>
      <c r="C67" s="21">
        <f t="shared" si="0"/>
        <v>2.4E-2</v>
      </c>
      <c r="D67" s="22">
        <f t="shared" si="2"/>
        <v>5.7600000000000001E-4</v>
      </c>
      <c r="E67" s="25">
        <f t="shared" si="4"/>
        <v>0.74</v>
      </c>
      <c r="F67" s="25">
        <f t="shared" si="5"/>
        <v>2.1938094721283344E-2</v>
      </c>
      <c r="G67" s="25">
        <f t="shared" si="6"/>
        <v>0.69612381055743333</v>
      </c>
      <c r="H67" s="134">
        <f t="shared" si="7"/>
        <v>1.0969047360641672E-2</v>
      </c>
      <c r="I67" s="49">
        <f t="shared" si="8"/>
        <v>0.01</v>
      </c>
      <c r="J67" s="21">
        <f t="shared" si="10"/>
        <v>1</v>
      </c>
      <c r="K67" s="25">
        <f t="shared" si="11"/>
        <v>0.70000000000000007</v>
      </c>
      <c r="L67" s="17" t="str">
        <f t="shared" si="9"/>
        <v>Geen overschrijding</v>
      </c>
    </row>
    <row r="68" spans="1:12">
      <c r="A68" s="77">
        <v>40169</v>
      </c>
      <c r="B68" s="26">
        <v>0.3</v>
      </c>
      <c r="C68" s="21">
        <f t="shared" si="0"/>
        <v>2.4E-2</v>
      </c>
      <c r="D68" s="22">
        <f t="shared" si="2"/>
        <v>5.7600000000000001E-4</v>
      </c>
      <c r="E68" s="25">
        <f t="shared" si="4"/>
        <v>0.59</v>
      </c>
      <c r="F68" s="25">
        <f t="shared" si="5"/>
        <v>1.6723635968293498E-2</v>
      </c>
      <c r="G68" s="25">
        <f t="shared" si="6"/>
        <v>0.55655272806341294</v>
      </c>
      <c r="H68" s="134">
        <f t="shared" si="7"/>
        <v>8.361817984146749E-3</v>
      </c>
      <c r="I68" s="49">
        <f t="shared" si="8"/>
        <v>1E-3</v>
      </c>
      <c r="J68" s="21">
        <f t="shared" si="10"/>
        <v>1</v>
      </c>
      <c r="K68" s="25">
        <f t="shared" si="11"/>
        <v>0.55700000000000005</v>
      </c>
      <c r="L68" s="17" t="str">
        <f t="shared" si="9"/>
        <v>Geen overschrijding</v>
      </c>
    </row>
    <row r="69" spans="1:12">
      <c r="A69" s="77">
        <v>40175</v>
      </c>
      <c r="B69" s="26">
        <v>0.2</v>
      </c>
      <c r="C69" s="21">
        <f t="shared" si="0"/>
        <v>1.6E-2</v>
      </c>
      <c r="D69" s="22">
        <f t="shared" si="2"/>
        <v>2.5599999999999999E-4</v>
      </c>
      <c r="E69" s="25">
        <f t="shared" si="4"/>
        <v>0.56999999999999995</v>
      </c>
      <c r="F69" s="25">
        <f t="shared" si="5"/>
        <v>1.6492422502470641E-2</v>
      </c>
      <c r="G69" s="25">
        <f t="shared" si="6"/>
        <v>0.5370151549950587</v>
      </c>
      <c r="H69" s="134">
        <f t="shared" si="7"/>
        <v>8.2462112512353206E-3</v>
      </c>
      <c r="I69" s="49">
        <f t="shared" si="8"/>
        <v>1E-3</v>
      </c>
      <c r="J69" s="21">
        <f t="shared" si="10"/>
        <v>1</v>
      </c>
      <c r="K69" s="25">
        <f t="shared" si="11"/>
        <v>0.53700000000000003</v>
      </c>
      <c r="L69" s="17" t="str">
        <f t="shared" si="9"/>
        <v>Geen overschrijding</v>
      </c>
    </row>
  </sheetData>
  <sheetProtection password="F91D" sheet="1"/>
  <mergeCells count="1">
    <mergeCell ref="K8:K9"/>
  </mergeCells>
  <phoneticPr fontId="21" type="noConversion"/>
  <conditionalFormatting sqref="H19:H69 L19:L69">
    <cfRule type="cellIs" dxfId="27" priority="3" stopIfTrue="1" operator="equal">
      <formula>"Overschrijding"</formula>
    </cfRule>
    <cfRule type="cellIs" dxfId="26" priority="4" stopIfTrue="1" operator="equal">
      <formula>"Geen overschrijding"</formula>
    </cfRule>
  </conditionalFormatting>
  <conditionalFormatting sqref="G19:G69">
    <cfRule type="cellIs" dxfId="25" priority="1" stopIfTrue="1" operator="greaterThan">
      <formula>$D$4</formula>
    </cfRule>
    <cfRule type="cellIs" dxfId="24" priority="2" stopIfTrue="1" operator="lessThanOrEqual">
      <formula>$D$4</formula>
    </cfRule>
  </conditionalFormatting>
  <pageMargins left="0.75" right="0.75" top="1" bottom="1" header="0.5" footer="0.5"/>
  <pageSetup paperSize="9" scale="85" orientation="landscape" r:id="rId1"/>
  <headerFooter alignWithMargins="0"/>
  <ignoredErrors>
    <ignoredError sqref="E19:E69" formulaRange="1"/>
  </ignoredErrors>
  <drawing r:id="rId2"/>
</worksheet>
</file>

<file path=xl/worksheets/sheet5.xml><?xml version="1.0" encoding="utf-8"?>
<worksheet xmlns="http://schemas.openxmlformats.org/spreadsheetml/2006/main" xmlns:r="http://schemas.openxmlformats.org/officeDocument/2006/relationships">
  <sheetPr enableFormatConditionsCalculation="0">
    <tabColor indexed="10"/>
  </sheetPr>
  <dimension ref="A1:N150"/>
  <sheetViews>
    <sheetView workbookViewId="0">
      <selection activeCell="A13" sqref="A13"/>
    </sheetView>
  </sheetViews>
  <sheetFormatPr defaultRowHeight="12.75"/>
  <cols>
    <col min="1" max="1" width="15.140625" style="28" customWidth="1"/>
    <col min="2" max="2" width="9.140625" style="61"/>
    <col min="3" max="4" width="9.140625" style="28"/>
    <col min="5" max="5" width="9.140625" style="62"/>
    <col min="6" max="6" width="9.140625" style="28"/>
    <col min="7" max="7" width="9.140625" style="62"/>
    <col min="8" max="8" width="17.85546875" style="63" customWidth="1"/>
    <col min="9" max="9" width="17.85546875" style="62" customWidth="1"/>
    <col min="10" max="10" width="9.140625" style="28"/>
    <col min="11" max="11" width="10.5703125" style="62" customWidth="1"/>
    <col min="12" max="12" width="17.85546875" style="28" bestFit="1" customWidth="1"/>
    <col min="13" max="13" width="9.140625" style="28"/>
    <col min="14" max="14" width="61.85546875" style="28" customWidth="1"/>
    <col min="15" max="16384" width="9.140625" style="28"/>
  </cols>
  <sheetData>
    <row r="1" spans="1:14">
      <c r="A1" s="28" t="s">
        <v>45</v>
      </c>
      <c r="D1" s="51"/>
    </row>
    <row r="2" spans="1:14">
      <c r="A2" s="37" t="s">
        <v>2</v>
      </c>
      <c r="D2" s="54"/>
    </row>
    <row r="3" spans="1:14">
      <c r="A3" s="37" t="s">
        <v>15</v>
      </c>
      <c r="D3" s="3">
        <f>D2/2</f>
        <v>0</v>
      </c>
    </row>
    <row r="4" spans="1:14">
      <c r="A4" s="64" t="s">
        <v>46</v>
      </c>
      <c r="B4" s="65"/>
      <c r="D4" s="36"/>
      <c r="E4" s="66" t="s">
        <v>82</v>
      </c>
      <c r="F4" s="36"/>
      <c r="G4" s="66"/>
      <c r="H4" s="67"/>
      <c r="I4" s="66"/>
      <c r="L4" s="41"/>
    </row>
    <row r="5" spans="1:14">
      <c r="A5" s="64" t="s">
        <v>79</v>
      </c>
      <c r="B5" s="65"/>
      <c r="D5" s="57"/>
      <c r="E5" s="66" t="s">
        <v>82</v>
      </c>
      <c r="F5" s="36"/>
      <c r="G5" s="66"/>
      <c r="H5" s="67"/>
      <c r="I5" s="66"/>
      <c r="L5" s="41"/>
    </row>
    <row r="6" spans="1:14" ht="14.25">
      <c r="A6" s="68" t="s">
        <v>50</v>
      </c>
    </row>
    <row r="7" spans="1:14">
      <c r="A7" s="68" t="s">
        <v>6</v>
      </c>
      <c r="B7" s="65"/>
      <c r="C7" s="9"/>
      <c r="D7" s="9"/>
      <c r="E7" s="69"/>
      <c r="F7" s="41"/>
      <c r="G7" s="66"/>
      <c r="H7" s="67"/>
      <c r="I7" s="66"/>
      <c r="L7" s="41"/>
    </row>
    <row r="8" spans="1:14" ht="16.5">
      <c r="A8" s="70"/>
      <c r="B8" s="71" t="s">
        <v>47</v>
      </c>
      <c r="C8" s="14" t="s">
        <v>81</v>
      </c>
      <c r="D8" s="14" t="s">
        <v>51</v>
      </c>
      <c r="E8" s="72" t="s">
        <v>53</v>
      </c>
      <c r="F8" s="14" t="s">
        <v>38</v>
      </c>
      <c r="G8" s="72" t="s">
        <v>16</v>
      </c>
      <c r="H8" s="73" t="s">
        <v>65</v>
      </c>
      <c r="I8" s="59" t="s">
        <v>54</v>
      </c>
      <c r="J8" s="13"/>
      <c r="K8" s="140" t="s">
        <v>71</v>
      </c>
      <c r="L8" s="13"/>
      <c r="N8" s="28" t="s">
        <v>72</v>
      </c>
    </row>
    <row r="9" spans="1:14">
      <c r="A9" s="74" t="s">
        <v>17</v>
      </c>
      <c r="B9" s="75" t="s">
        <v>18</v>
      </c>
      <c r="C9" s="15">
        <f>$F$4</f>
        <v>0</v>
      </c>
      <c r="D9" s="15"/>
      <c r="E9" s="15">
        <f>$F$4</f>
        <v>0</v>
      </c>
      <c r="F9" s="15">
        <f>$F$4</f>
        <v>0</v>
      </c>
      <c r="G9" s="15">
        <f>$F$4</f>
        <v>0</v>
      </c>
      <c r="H9" s="76" t="s">
        <v>66</v>
      </c>
      <c r="I9" s="50" t="s">
        <v>55</v>
      </c>
      <c r="J9" s="15" t="s">
        <v>49</v>
      </c>
      <c r="K9" s="141"/>
      <c r="L9" s="16" t="s">
        <v>19</v>
      </c>
    </row>
    <row r="10" spans="1:14">
      <c r="A10" s="79"/>
      <c r="B10" s="80"/>
      <c r="C10" s="21">
        <f t="shared" ref="C10:C41" si="0">B10*$D$3</f>
        <v>0</v>
      </c>
      <c r="D10" s="22">
        <f t="shared" ref="D10:D41" si="1">C10^2</f>
        <v>0</v>
      </c>
      <c r="E10" s="25"/>
      <c r="F10" s="17"/>
      <c r="G10" s="25"/>
      <c r="H10" s="134"/>
      <c r="I10" s="25"/>
      <c r="J10" s="21">
        <f t="shared" ref="J10:J41" si="2">$D$4</f>
        <v>0</v>
      </c>
      <c r="K10" s="25"/>
      <c r="L10" s="17"/>
    </row>
    <row r="11" spans="1:14">
      <c r="A11" s="79"/>
      <c r="B11" s="80"/>
      <c r="C11" s="21">
        <f t="shared" si="0"/>
        <v>0</v>
      </c>
      <c r="D11" s="22">
        <f t="shared" si="1"/>
        <v>0</v>
      </c>
      <c r="E11" s="25"/>
      <c r="F11" s="17"/>
      <c r="G11" s="25"/>
      <c r="H11" s="134"/>
      <c r="I11" s="25"/>
      <c r="J11" s="21">
        <f t="shared" si="2"/>
        <v>0</v>
      </c>
      <c r="K11" s="25"/>
      <c r="L11" s="17"/>
    </row>
    <row r="12" spans="1:14">
      <c r="A12" s="79"/>
      <c r="B12" s="80"/>
      <c r="C12" s="21">
        <f t="shared" si="0"/>
        <v>0</v>
      </c>
      <c r="D12" s="22">
        <f t="shared" si="1"/>
        <v>0</v>
      </c>
      <c r="E12" s="25"/>
      <c r="F12" s="17"/>
      <c r="G12" s="25"/>
      <c r="H12" s="134"/>
      <c r="I12" s="25"/>
      <c r="J12" s="21">
        <f t="shared" si="2"/>
        <v>0</v>
      </c>
      <c r="K12" s="25"/>
      <c r="L12" s="17"/>
    </row>
    <row r="13" spans="1:14">
      <c r="A13" s="79"/>
      <c r="B13" s="80"/>
      <c r="C13" s="21">
        <f t="shared" si="0"/>
        <v>0</v>
      </c>
      <c r="D13" s="22">
        <f t="shared" si="1"/>
        <v>0</v>
      </c>
      <c r="E13" s="25"/>
      <c r="F13" s="17"/>
      <c r="G13" s="25"/>
      <c r="H13" s="134"/>
      <c r="I13" s="25"/>
      <c r="J13" s="21">
        <f t="shared" si="2"/>
        <v>0</v>
      </c>
      <c r="K13" s="25"/>
      <c r="L13" s="17"/>
    </row>
    <row r="14" spans="1:14">
      <c r="A14" s="79"/>
      <c r="B14" s="80"/>
      <c r="C14" s="21">
        <f t="shared" si="0"/>
        <v>0</v>
      </c>
      <c r="D14" s="22">
        <f t="shared" si="1"/>
        <v>0</v>
      </c>
      <c r="E14" s="25"/>
      <c r="F14" s="17"/>
      <c r="G14" s="25"/>
      <c r="H14" s="134"/>
      <c r="I14" s="25"/>
      <c r="J14" s="21">
        <f t="shared" si="2"/>
        <v>0</v>
      </c>
      <c r="K14" s="25"/>
      <c r="L14" s="17"/>
    </row>
    <row r="15" spans="1:14">
      <c r="A15" s="79"/>
      <c r="B15" s="80"/>
      <c r="C15" s="21">
        <f t="shared" si="0"/>
        <v>0</v>
      </c>
      <c r="D15" s="22">
        <f t="shared" si="1"/>
        <v>0</v>
      </c>
      <c r="E15" s="25"/>
      <c r="F15" s="17"/>
      <c r="G15" s="25"/>
      <c r="H15" s="134"/>
      <c r="I15" s="25"/>
      <c r="J15" s="21">
        <f t="shared" si="2"/>
        <v>0</v>
      </c>
      <c r="K15" s="25"/>
      <c r="L15" s="17"/>
    </row>
    <row r="16" spans="1:14">
      <c r="A16" s="79"/>
      <c r="B16" s="80"/>
      <c r="C16" s="21">
        <f t="shared" si="0"/>
        <v>0</v>
      </c>
      <c r="D16" s="22">
        <f t="shared" si="1"/>
        <v>0</v>
      </c>
      <c r="E16" s="25"/>
      <c r="F16" s="17"/>
      <c r="G16" s="25"/>
      <c r="H16" s="134"/>
      <c r="I16" s="25"/>
      <c r="J16" s="21">
        <f t="shared" si="2"/>
        <v>0</v>
      </c>
      <c r="K16" s="25"/>
      <c r="L16" s="17"/>
    </row>
    <row r="17" spans="1:12">
      <c r="A17" s="79"/>
      <c r="B17" s="80"/>
      <c r="C17" s="21">
        <f t="shared" si="0"/>
        <v>0</v>
      </c>
      <c r="D17" s="22">
        <f t="shared" si="1"/>
        <v>0</v>
      </c>
      <c r="E17" s="25"/>
      <c r="F17" s="17"/>
      <c r="G17" s="25"/>
      <c r="H17" s="134"/>
      <c r="I17" s="25"/>
      <c r="J17" s="21">
        <f t="shared" si="2"/>
        <v>0</v>
      </c>
      <c r="K17" s="25"/>
      <c r="L17" s="17"/>
    </row>
    <row r="18" spans="1:12">
      <c r="A18" s="79"/>
      <c r="B18" s="80"/>
      <c r="C18" s="21">
        <f t="shared" si="0"/>
        <v>0</v>
      </c>
      <c r="D18" s="22">
        <f t="shared" si="1"/>
        <v>0</v>
      </c>
      <c r="E18" s="25"/>
      <c r="F18" s="17"/>
      <c r="G18" s="25"/>
      <c r="H18" s="134"/>
      <c r="I18" s="25"/>
      <c r="J18" s="21">
        <f t="shared" si="2"/>
        <v>0</v>
      </c>
      <c r="K18" s="25"/>
      <c r="L18" s="17"/>
    </row>
    <row r="19" spans="1:12">
      <c r="A19" s="79"/>
      <c r="B19" s="80"/>
      <c r="C19" s="21">
        <f t="shared" si="0"/>
        <v>0</v>
      </c>
      <c r="D19" s="22">
        <f t="shared" si="1"/>
        <v>0</v>
      </c>
      <c r="E19" s="25" t="e">
        <f t="shared" ref="E19:E50" si="3">AVERAGE(B10:B19)</f>
        <v>#DIV/0!</v>
      </c>
      <c r="F19" s="25">
        <f t="shared" ref="F19:F50" si="4">SQRT(SUM(D10:D19)/100)</f>
        <v>0</v>
      </c>
      <c r="G19" s="25" t="e">
        <f t="shared" ref="G19:G50" si="5">E19-2*F19</f>
        <v>#DIV/0!</v>
      </c>
      <c r="H19" s="134">
        <f t="shared" ref="H19:H50" si="6">F19/2</f>
        <v>0</v>
      </c>
      <c r="I19" s="49" t="b">
        <f t="shared" ref="I19:I50" si="7">IF(AND(10&lt;H19,H19&lt;100),10,IF(AND(1&lt;H19,H19&lt;10),1,IF(AND(0.1&lt;H19,H19&lt;1),0.1,IF(AND(0.01&lt;H19,H19&lt;0.1),0.01,IF(AND(0.001&lt;H19,H19&lt;0.01),0.001)))))</f>
        <v>0</v>
      </c>
      <c r="J19" s="21">
        <f t="shared" si="2"/>
        <v>0</v>
      </c>
      <c r="K19" s="25" t="e">
        <f t="shared" ref="K19:K50" si="8">+MROUND(G19,I19)</f>
        <v>#DIV/0!</v>
      </c>
      <c r="L19" s="17" t="e">
        <f t="shared" ref="L19:L50" si="9">IF(K19&gt;$D$4,"Overschrijding","Geen overschrijding")</f>
        <v>#DIV/0!</v>
      </c>
    </row>
    <row r="20" spans="1:12">
      <c r="A20" s="79"/>
      <c r="B20" s="80"/>
      <c r="C20" s="21">
        <f t="shared" si="0"/>
        <v>0</v>
      </c>
      <c r="D20" s="22">
        <f t="shared" si="1"/>
        <v>0</v>
      </c>
      <c r="E20" s="25" t="e">
        <f t="shared" si="3"/>
        <v>#DIV/0!</v>
      </c>
      <c r="F20" s="25">
        <f t="shared" si="4"/>
        <v>0</v>
      </c>
      <c r="G20" s="25" t="e">
        <f t="shared" si="5"/>
        <v>#DIV/0!</v>
      </c>
      <c r="H20" s="134">
        <f t="shared" si="6"/>
        <v>0</v>
      </c>
      <c r="I20" s="49" t="b">
        <f t="shared" si="7"/>
        <v>0</v>
      </c>
      <c r="J20" s="21">
        <f t="shared" si="2"/>
        <v>0</v>
      </c>
      <c r="K20" s="25" t="e">
        <f t="shared" si="8"/>
        <v>#DIV/0!</v>
      </c>
      <c r="L20" s="17" t="e">
        <f t="shared" si="9"/>
        <v>#DIV/0!</v>
      </c>
    </row>
    <row r="21" spans="1:12">
      <c r="A21" s="79"/>
      <c r="B21" s="80"/>
      <c r="C21" s="21">
        <f t="shared" si="0"/>
        <v>0</v>
      </c>
      <c r="D21" s="22">
        <f t="shared" si="1"/>
        <v>0</v>
      </c>
      <c r="E21" s="25" t="e">
        <f t="shared" si="3"/>
        <v>#DIV/0!</v>
      </c>
      <c r="F21" s="25">
        <f t="shared" si="4"/>
        <v>0</v>
      </c>
      <c r="G21" s="25" t="e">
        <f t="shared" si="5"/>
        <v>#DIV/0!</v>
      </c>
      <c r="H21" s="134">
        <f t="shared" si="6"/>
        <v>0</v>
      </c>
      <c r="I21" s="49" t="b">
        <f t="shared" si="7"/>
        <v>0</v>
      </c>
      <c r="J21" s="21">
        <f t="shared" si="2"/>
        <v>0</v>
      </c>
      <c r="K21" s="25" t="e">
        <f t="shared" si="8"/>
        <v>#DIV/0!</v>
      </c>
      <c r="L21" s="17" t="e">
        <f t="shared" si="9"/>
        <v>#DIV/0!</v>
      </c>
    </row>
    <row r="22" spans="1:12">
      <c r="A22" s="79"/>
      <c r="B22" s="80"/>
      <c r="C22" s="21">
        <f t="shared" si="0"/>
        <v>0</v>
      </c>
      <c r="D22" s="22">
        <f t="shared" si="1"/>
        <v>0</v>
      </c>
      <c r="E22" s="25" t="e">
        <f t="shared" si="3"/>
        <v>#DIV/0!</v>
      </c>
      <c r="F22" s="25">
        <f t="shared" si="4"/>
        <v>0</v>
      </c>
      <c r="G22" s="25" t="e">
        <f t="shared" si="5"/>
        <v>#DIV/0!</v>
      </c>
      <c r="H22" s="134">
        <f t="shared" si="6"/>
        <v>0</v>
      </c>
      <c r="I22" s="49" t="b">
        <f t="shared" si="7"/>
        <v>0</v>
      </c>
      <c r="J22" s="21">
        <f t="shared" si="2"/>
        <v>0</v>
      </c>
      <c r="K22" s="25" t="e">
        <f t="shared" si="8"/>
        <v>#DIV/0!</v>
      </c>
      <c r="L22" s="17" t="e">
        <f t="shared" si="9"/>
        <v>#DIV/0!</v>
      </c>
    </row>
    <row r="23" spans="1:12">
      <c r="A23" s="79"/>
      <c r="B23" s="80"/>
      <c r="C23" s="21">
        <f t="shared" si="0"/>
        <v>0</v>
      </c>
      <c r="D23" s="22">
        <f t="shared" si="1"/>
        <v>0</v>
      </c>
      <c r="E23" s="25" t="e">
        <f t="shared" si="3"/>
        <v>#DIV/0!</v>
      </c>
      <c r="F23" s="25">
        <f t="shared" si="4"/>
        <v>0</v>
      </c>
      <c r="G23" s="25" t="e">
        <f t="shared" si="5"/>
        <v>#DIV/0!</v>
      </c>
      <c r="H23" s="134">
        <f t="shared" si="6"/>
        <v>0</v>
      </c>
      <c r="I23" s="49" t="b">
        <f t="shared" si="7"/>
        <v>0</v>
      </c>
      <c r="J23" s="21">
        <f t="shared" si="2"/>
        <v>0</v>
      </c>
      <c r="K23" s="25" t="e">
        <f t="shared" si="8"/>
        <v>#DIV/0!</v>
      </c>
      <c r="L23" s="17" t="e">
        <f t="shared" si="9"/>
        <v>#DIV/0!</v>
      </c>
    </row>
    <row r="24" spans="1:12">
      <c r="A24" s="79"/>
      <c r="B24" s="80"/>
      <c r="C24" s="21">
        <f t="shared" si="0"/>
        <v>0</v>
      </c>
      <c r="D24" s="22">
        <f t="shared" si="1"/>
        <v>0</v>
      </c>
      <c r="E24" s="25" t="e">
        <f t="shared" si="3"/>
        <v>#DIV/0!</v>
      </c>
      <c r="F24" s="25">
        <f t="shared" si="4"/>
        <v>0</v>
      </c>
      <c r="G24" s="25" t="e">
        <f t="shared" si="5"/>
        <v>#DIV/0!</v>
      </c>
      <c r="H24" s="134">
        <f t="shared" si="6"/>
        <v>0</v>
      </c>
      <c r="I24" s="49" t="b">
        <f t="shared" si="7"/>
        <v>0</v>
      </c>
      <c r="J24" s="21">
        <f t="shared" si="2"/>
        <v>0</v>
      </c>
      <c r="K24" s="25" t="e">
        <f t="shared" si="8"/>
        <v>#DIV/0!</v>
      </c>
      <c r="L24" s="17" t="e">
        <f t="shared" si="9"/>
        <v>#DIV/0!</v>
      </c>
    </row>
    <row r="25" spans="1:12">
      <c r="A25" s="79"/>
      <c r="B25" s="80"/>
      <c r="C25" s="21">
        <f t="shared" si="0"/>
        <v>0</v>
      </c>
      <c r="D25" s="22">
        <f t="shared" si="1"/>
        <v>0</v>
      </c>
      <c r="E25" s="25" t="e">
        <f t="shared" si="3"/>
        <v>#DIV/0!</v>
      </c>
      <c r="F25" s="25">
        <f t="shared" si="4"/>
        <v>0</v>
      </c>
      <c r="G25" s="25" t="e">
        <f t="shared" si="5"/>
        <v>#DIV/0!</v>
      </c>
      <c r="H25" s="134">
        <f t="shared" si="6"/>
        <v>0</v>
      </c>
      <c r="I25" s="49" t="b">
        <f t="shared" si="7"/>
        <v>0</v>
      </c>
      <c r="J25" s="21">
        <f t="shared" si="2"/>
        <v>0</v>
      </c>
      <c r="K25" s="25" t="e">
        <f t="shared" si="8"/>
        <v>#DIV/0!</v>
      </c>
      <c r="L25" s="17" t="e">
        <f t="shared" si="9"/>
        <v>#DIV/0!</v>
      </c>
    </row>
    <row r="26" spans="1:12">
      <c r="A26" s="79"/>
      <c r="B26" s="80"/>
      <c r="C26" s="21">
        <f t="shared" si="0"/>
        <v>0</v>
      </c>
      <c r="D26" s="22">
        <f t="shared" si="1"/>
        <v>0</v>
      </c>
      <c r="E26" s="25" t="e">
        <f t="shared" si="3"/>
        <v>#DIV/0!</v>
      </c>
      <c r="F26" s="25">
        <f t="shared" si="4"/>
        <v>0</v>
      </c>
      <c r="G26" s="25" t="e">
        <f t="shared" si="5"/>
        <v>#DIV/0!</v>
      </c>
      <c r="H26" s="134">
        <f t="shared" si="6"/>
        <v>0</v>
      </c>
      <c r="I26" s="49" t="b">
        <f t="shared" si="7"/>
        <v>0</v>
      </c>
      <c r="J26" s="21">
        <f t="shared" si="2"/>
        <v>0</v>
      </c>
      <c r="K26" s="25" t="e">
        <f t="shared" si="8"/>
        <v>#DIV/0!</v>
      </c>
      <c r="L26" s="17" t="e">
        <f t="shared" si="9"/>
        <v>#DIV/0!</v>
      </c>
    </row>
    <row r="27" spans="1:12">
      <c r="A27" s="79"/>
      <c r="B27" s="80"/>
      <c r="C27" s="21">
        <f t="shared" si="0"/>
        <v>0</v>
      </c>
      <c r="D27" s="22">
        <f t="shared" si="1"/>
        <v>0</v>
      </c>
      <c r="E27" s="25" t="e">
        <f t="shared" si="3"/>
        <v>#DIV/0!</v>
      </c>
      <c r="F27" s="25">
        <f t="shared" si="4"/>
        <v>0</v>
      </c>
      <c r="G27" s="25" t="e">
        <f t="shared" si="5"/>
        <v>#DIV/0!</v>
      </c>
      <c r="H27" s="134">
        <f t="shared" si="6"/>
        <v>0</v>
      </c>
      <c r="I27" s="49" t="b">
        <f t="shared" si="7"/>
        <v>0</v>
      </c>
      <c r="J27" s="21">
        <f t="shared" si="2"/>
        <v>0</v>
      </c>
      <c r="K27" s="25" t="e">
        <f t="shared" si="8"/>
        <v>#DIV/0!</v>
      </c>
      <c r="L27" s="17" t="e">
        <f t="shared" si="9"/>
        <v>#DIV/0!</v>
      </c>
    </row>
    <row r="28" spans="1:12">
      <c r="A28" s="79"/>
      <c r="B28" s="80"/>
      <c r="C28" s="21">
        <f t="shared" si="0"/>
        <v>0</v>
      </c>
      <c r="D28" s="22">
        <f t="shared" si="1"/>
        <v>0</v>
      </c>
      <c r="E28" s="25" t="e">
        <f t="shared" si="3"/>
        <v>#DIV/0!</v>
      </c>
      <c r="F28" s="25">
        <f t="shared" si="4"/>
        <v>0</v>
      </c>
      <c r="G28" s="25" t="e">
        <f t="shared" si="5"/>
        <v>#DIV/0!</v>
      </c>
      <c r="H28" s="134">
        <f t="shared" si="6"/>
        <v>0</v>
      </c>
      <c r="I28" s="49" t="b">
        <f t="shared" si="7"/>
        <v>0</v>
      </c>
      <c r="J28" s="21">
        <f t="shared" si="2"/>
        <v>0</v>
      </c>
      <c r="K28" s="25" t="e">
        <f t="shared" si="8"/>
        <v>#DIV/0!</v>
      </c>
      <c r="L28" s="17" t="e">
        <f t="shared" si="9"/>
        <v>#DIV/0!</v>
      </c>
    </row>
    <row r="29" spans="1:12">
      <c r="A29" s="79"/>
      <c r="B29" s="80"/>
      <c r="C29" s="21">
        <f t="shared" si="0"/>
        <v>0</v>
      </c>
      <c r="D29" s="22">
        <f t="shared" si="1"/>
        <v>0</v>
      </c>
      <c r="E29" s="25" t="e">
        <f t="shared" si="3"/>
        <v>#DIV/0!</v>
      </c>
      <c r="F29" s="25">
        <f t="shared" si="4"/>
        <v>0</v>
      </c>
      <c r="G29" s="25" t="e">
        <f t="shared" si="5"/>
        <v>#DIV/0!</v>
      </c>
      <c r="H29" s="134">
        <f t="shared" si="6"/>
        <v>0</v>
      </c>
      <c r="I29" s="49" t="b">
        <f t="shared" si="7"/>
        <v>0</v>
      </c>
      <c r="J29" s="21">
        <f t="shared" si="2"/>
        <v>0</v>
      </c>
      <c r="K29" s="25" t="e">
        <f t="shared" si="8"/>
        <v>#DIV/0!</v>
      </c>
      <c r="L29" s="17" t="e">
        <f t="shared" si="9"/>
        <v>#DIV/0!</v>
      </c>
    </row>
    <row r="30" spans="1:12">
      <c r="A30" s="79"/>
      <c r="B30" s="80"/>
      <c r="C30" s="21">
        <f t="shared" si="0"/>
        <v>0</v>
      </c>
      <c r="D30" s="22">
        <f t="shared" si="1"/>
        <v>0</v>
      </c>
      <c r="E30" s="25" t="e">
        <f t="shared" si="3"/>
        <v>#DIV/0!</v>
      </c>
      <c r="F30" s="25">
        <f t="shared" si="4"/>
        <v>0</v>
      </c>
      <c r="G30" s="25" t="e">
        <f t="shared" si="5"/>
        <v>#DIV/0!</v>
      </c>
      <c r="H30" s="134">
        <f t="shared" si="6"/>
        <v>0</v>
      </c>
      <c r="I30" s="49" t="b">
        <f t="shared" si="7"/>
        <v>0</v>
      </c>
      <c r="J30" s="21">
        <f t="shared" si="2"/>
        <v>0</v>
      </c>
      <c r="K30" s="25" t="e">
        <f t="shared" si="8"/>
        <v>#DIV/0!</v>
      </c>
      <c r="L30" s="17" t="e">
        <f t="shared" si="9"/>
        <v>#DIV/0!</v>
      </c>
    </row>
    <row r="31" spans="1:12">
      <c r="A31" s="79"/>
      <c r="B31" s="80"/>
      <c r="C31" s="21">
        <f t="shared" si="0"/>
        <v>0</v>
      </c>
      <c r="D31" s="22">
        <f t="shared" si="1"/>
        <v>0</v>
      </c>
      <c r="E31" s="25" t="e">
        <f t="shared" si="3"/>
        <v>#DIV/0!</v>
      </c>
      <c r="F31" s="25">
        <f t="shared" si="4"/>
        <v>0</v>
      </c>
      <c r="G31" s="25" t="e">
        <f t="shared" si="5"/>
        <v>#DIV/0!</v>
      </c>
      <c r="H31" s="134">
        <f t="shared" si="6"/>
        <v>0</v>
      </c>
      <c r="I31" s="49" t="b">
        <f t="shared" si="7"/>
        <v>0</v>
      </c>
      <c r="J31" s="21">
        <f t="shared" si="2"/>
        <v>0</v>
      </c>
      <c r="K31" s="25" t="e">
        <f t="shared" si="8"/>
        <v>#DIV/0!</v>
      </c>
      <c r="L31" s="17" t="e">
        <f t="shared" si="9"/>
        <v>#DIV/0!</v>
      </c>
    </row>
    <row r="32" spans="1:12">
      <c r="A32" s="79"/>
      <c r="B32" s="80"/>
      <c r="C32" s="21">
        <f t="shared" si="0"/>
        <v>0</v>
      </c>
      <c r="D32" s="22">
        <f t="shared" si="1"/>
        <v>0</v>
      </c>
      <c r="E32" s="25" t="e">
        <f t="shared" si="3"/>
        <v>#DIV/0!</v>
      </c>
      <c r="F32" s="25">
        <f t="shared" si="4"/>
        <v>0</v>
      </c>
      <c r="G32" s="25" t="e">
        <f t="shared" si="5"/>
        <v>#DIV/0!</v>
      </c>
      <c r="H32" s="134">
        <f t="shared" si="6"/>
        <v>0</v>
      </c>
      <c r="I32" s="49" t="b">
        <f t="shared" si="7"/>
        <v>0</v>
      </c>
      <c r="J32" s="21">
        <f t="shared" si="2"/>
        <v>0</v>
      </c>
      <c r="K32" s="25" t="e">
        <f t="shared" si="8"/>
        <v>#DIV/0!</v>
      </c>
      <c r="L32" s="17" t="e">
        <f t="shared" si="9"/>
        <v>#DIV/0!</v>
      </c>
    </row>
    <row r="33" spans="1:12">
      <c r="A33" s="79"/>
      <c r="B33" s="80"/>
      <c r="C33" s="21">
        <f t="shared" si="0"/>
        <v>0</v>
      </c>
      <c r="D33" s="22">
        <f t="shared" si="1"/>
        <v>0</v>
      </c>
      <c r="E33" s="25" t="e">
        <f t="shared" si="3"/>
        <v>#DIV/0!</v>
      </c>
      <c r="F33" s="25">
        <f t="shared" si="4"/>
        <v>0</v>
      </c>
      <c r="G33" s="25" t="e">
        <f t="shared" si="5"/>
        <v>#DIV/0!</v>
      </c>
      <c r="H33" s="134">
        <f t="shared" si="6"/>
        <v>0</v>
      </c>
      <c r="I33" s="49" t="b">
        <f t="shared" si="7"/>
        <v>0</v>
      </c>
      <c r="J33" s="21">
        <f t="shared" si="2"/>
        <v>0</v>
      </c>
      <c r="K33" s="25" t="e">
        <f t="shared" si="8"/>
        <v>#DIV/0!</v>
      </c>
      <c r="L33" s="17" t="e">
        <f t="shared" si="9"/>
        <v>#DIV/0!</v>
      </c>
    </row>
    <row r="34" spans="1:12">
      <c r="A34" s="79"/>
      <c r="B34" s="80"/>
      <c r="C34" s="21">
        <f t="shared" si="0"/>
        <v>0</v>
      </c>
      <c r="D34" s="22">
        <f t="shared" si="1"/>
        <v>0</v>
      </c>
      <c r="E34" s="25" t="e">
        <f t="shared" si="3"/>
        <v>#DIV/0!</v>
      </c>
      <c r="F34" s="25">
        <f t="shared" si="4"/>
        <v>0</v>
      </c>
      <c r="G34" s="25" t="e">
        <f t="shared" si="5"/>
        <v>#DIV/0!</v>
      </c>
      <c r="H34" s="134">
        <f t="shared" si="6"/>
        <v>0</v>
      </c>
      <c r="I34" s="49" t="b">
        <f t="shared" si="7"/>
        <v>0</v>
      </c>
      <c r="J34" s="21">
        <f t="shared" si="2"/>
        <v>0</v>
      </c>
      <c r="K34" s="25" t="e">
        <f t="shared" si="8"/>
        <v>#DIV/0!</v>
      </c>
      <c r="L34" s="17" t="e">
        <f t="shared" si="9"/>
        <v>#DIV/0!</v>
      </c>
    </row>
    <row r="35" spans="1:12">
      <c r="A35" s="79"/>
      <c r="B35" s="80"/>
      <c r="C35" s="21">
        <f t="shared" si="0"/>
        <v>0</v>
      </c>
      <c r="D35" s="22">
        <f t="shared" si="1"/>
        <v>0</v>
      </c>
      <c r="E35" s="25" t="e">
        <f t="shared" si="3"/>
        <v>#DIV/0!</v>
      </c>
      <c r="F35" s="25">
        <f t="shared" si="4"/>
        <v>0</v>
      </c>
      <c r="G35" s="25" t="e">
        <f t="shared" si="5"/>
        <v>#DIV/0!</v>
      </c>
      <c r="H35" s="134">
        <f t="shared" si="6"/>
        <v>0</v>
      </c>
      <c r="I35" s="49" t="b">
        <f t="shared" si="7"/>
        <v>0</v>
      </c>
      <c r="J35" s="21">
        <f t="shared" si="2"/>
        <v>0</v>
      </c>
      <c r="K35" s="25" t="e">
        <f t="shared" si="8"/>
        <v>#DIV/0!</v>
      </c>
      <c r="L35" s="17" t="e">
        <f t="shared" si="9"/>
        <v>#DIV/0!</v>
      </c>
    </row>
    <row r="36" spans="1:12">
      <c r="A36" s="79"/>
      <c r="B36" s="80"/>
      <c r="C36" s="21">
        <f t="shared" si="0"/>
        <v>0</v>
      </c>
      <c r="D36" s="22">
        <f t="shared" si="1"/>
        <v>0</v>
      </c>
      <c r="E36" s="25" t="e">
        <f t="shared" si="3"/>
        <v>#DIV/0!</v>
      </c>
      <c r="F36" s="25">
        <f t="shared" si="4"/>
        <v>0</v>
      </c>
      <c r="G36" s="25" t="e">
        <f t="shared" si="5"/>
        <v>#DIV/0!</v>
      </c>
      <c r="H36" s="134">
        <f t="shared" si="6"/>
        <v>0</v>
      </c>
      <c r="I36" s="49" t="b">
        <f t="shared" si="7"/>
        <v>0</v>
      </c>
      <c r="J36" s="21">
        <f t="shared" si="2"/>
        <v>0</v>
      </c>
      <c r="K36" s="25" t="e">
        <f t="shared" si="8"/>
        <v>#DIV/0!</v>
      </c>
      <c r="L36" s="17" t="e">
        <f t="shared" si="9"/>
        <v>#DIV/0!</v>
      </c>
    </row>
    <row r="37" spans="1:12">
      <c r="A37" s="79"/>
      <c r="B37" s="80"/>
      <c r="C37" s="21">
        <f t="shared" si="0"/>
        <v>0</v>
      </c>
      <c r="D37" s="22">
        <f t="shared" si="1"/>
        <v>0</v>
      </c>
      <c r="E37" s="25" t="e">
        <f t="shared" si="3"/>
        <v>#DIV/0!</v>
      </c>
      <c r="F37" s="25">
        <f t="shared" si="4"/>
        <v>0</v>
      </c>
      <c r="G37" s="25" t="e">
        <f t="shared" si="5"/>
        <v>#DIV/0!</v>
      </c>
      <c r="H37" s="134">
        <f t="shared" si="6"/>
        <v>0</v>
      </c>
      <c r="I37" s="49" t="b">
        <f t="shared" si="7"/>
        <v>0</v>
      </c>
      <c r="J37" s="21">
        <f t="shared" si="2"/>
        <v>0</v>
      </c>
      <c r="K37" s="25" t="e">
        <f t="shared" si="8"/>
        <v>#DIV/0!</v>
      </c>
      <c r="L37" s="17" t="e">
        <f t="shared" si="9"/>
        <v>#DIV/0!</v>
      </c>
    </row>
    <row r="38" spans="1:12">
      <c r="A38" s="79"/>
      <c r="B38" s="80"/>
      <c r="C38" s="21">
        <f t="shared" si="0"/>
        <v>0</v>
      </c>
      <c r="D38" s="22">
        <f t="shared" si="1"/>
        <v>0</v>
      </c>
      <c r="E38" s="25" t="e">
        <f t="shared" si="3"/>
        <v>#DIV/0!</v>
      </c>
      <c r="F38" s="25">
        <f t="shared" si="4"/>
        <v>0</v>
      </c>
      <c r="G38" s="25" t="e">
        <f t="shared" si="5"/>
        <v>#DIV/0!</v>
      </c>
      <c r="H38" s="134">
        <f t="shared" si="6"/>
        <v>0</v>
      </c>
      <c r="I38" s="49" t="b">
        <f t="shared" si="7"/>
        <v>0</v>
      </c>
      <c r="J38" s="21">
        <f t="shared" si="2"/>
        <v>0</v>
      </c>
      <c r="K38" s="25" t="e">
        <f t="shared" si="8"/>
        <v>#DIV/0!</v>
      </c>
      <c r="L38" s="17" t="e">
        <f t="shared" si="9"/>
        <v>#DIV/0!</v>
      </c>
    </row>
    <row r="39" spans="1:12">
      <c r="A39" s="79"/>
      <c r="B39" s="80"/>
      <c r="C39" s="21">
        <f t="shared" si="0"/>
        <v>0</v>
      </c>
      <c r="D39" s="22">
        <f t="shared" si="1"/>
        <v>0</v>
      </c>
      <c r="E39" s="25" t="e">
        <f t="shared" si="3"/>
        <v>#DIV/0!</v>
      </c>
      <c r="F39" s="25">
        <f t="shared" si="4"/>
        <v>0</v>
      </c>
      <c r="G39" s="25" t="e">
        <f t="shared" si="5"/>
        <v>#DIV/0!</v>
      </c>
      <c r="H39" s="134">
        <f t="shared" si="6"/>
        <v>0</v>
      </c>
      <c r="I39" s="49" t="b">
        <f t="shared" si="7"/>
        <v>0</v>
      </c>
      <c r="J39" s="21">
        <f t="shared" si="2"/>
        <v>0</v>
      </c>
      <c r="K39" s="25" t="e">
        <f t="shared" si="8"/>
        <v>#DIV/0!</v>
      </c>
      <c r="L39" s="17" t="e">
        <f t="shared" si="9"/>
        <v>#DIV/0!</v>
      </c>
    </row>
    <row r="40" spans="1:12">
      <c r="A40" s="79"/>
      <c r="B40" s="80"/>
      <c r="C40" s="21">
        <f t="shared" si="0"/>
        <v>0</v>
      </c>
      <c r="D40" s="22">
        <f t="shared" si="1"/>
        <v>0</v>
      </c>
      <c r="E40" s="25" t="e">
        <f t="shared" si="3"/>
        <v>#DIV/0!</v>
      </c>
      <c r="F40" s="25">
        <f t="shared" si="4"/>
        <v>0</v>
      </c>
      <c r="G40" s="25" t="e">
        <f t="shared" si="5"/>
        <v>#DIV/0!</v>
      </c>
      <c r="H40" s="134">
        <f t="shared" si="6"/>
        <v>0</v>
      </c>
      <c r="I40" s="49" t="b">
        <f t="shared" si="7"/>
        <v>0</v>
      </c>
      <c r="J40" s="21">
        <f t="shared" si="2"/>
        <v>0</v>
      </c>
      <c r="K40" s="25" t="e">
        <f t="shared" si="8"/>
        <v>#DIV/0!</v>
      </c>
      <c r="L40" s="17" t="e">
        <f t="shared" si="9"/>
        <v>#DIV/0!</v>
      </c>
    </row>
    <row r="41" spans="1:12">
      <c r="A41" s="79"/>
      <c r="B41" s="80"/>
      <c r="C41" s="21">
        <f t="shared" si="0"/>
        <v>0</v>
      </c>
      <c r="D41" s="22">
        <f t="shared" si="1"/>
        <v>0</v>
      </c>
      <c r="E41" s="25" t="e">
        <f t="shared" si="3"/>
        <v>#DIV/0!</v>
      </c>
      <c r="F41" s="25">
        <f t="shared" si="4"/>
        <v>0</v>
      </c>
      <c r="G41" s="25" t="e">
        <f t="shared" si="5"/>
        <v>#DIV/0!</v>
      </c>
      <c r="H41" s="134">
        <f t="shared" si="6"/>
        <v>0</v>
      </c>
      <c r="I41" s="49" t="b">
        <f t="shared" si="7"/>
        <v>0</v>
      </c>
      <c r="J41" s="21">
        <f t="shared" si="2"/>
        <v>0</v>
      </c>
      <c r="K41" s="25" t="e">
        <f t="shared" si="8"/>
        <v>#DIV/0!</v>
      </c>
      <c r="L41" s="17" t="e">
        <f t="shared" si="9"/>
        <v>#DIV/0!</v>
      </c>
    </row>
    <row r="42" spans="1:12">
      <c r="A42" s="79"/>
      <c r="B42" s="80"/>
      <c r="C42" s="21">
        <f t="shared" ref="C42:C105" si="10">B42*$D$3</f>
        <v>0</v>
      </c>
      <c r="D42" s="22">
        <f t="shared" ref="D42:D105" si="11">C42^2</f>
        <v>0</v>
      </c>
      <c r="E42" s="25" t="e">
        <f t="shared" si="3"/>
        <v>#DIV/0!</v>
      </c>
      <c r="F42" s="25">
        <f t="shared" si="4"/>
        <v>0</v>
      </c>
      <c r="G42" s="25" t="e">
        <f t="shared" si="5"/>
        <v>#DIV/0!</v>
      </c>
      <c r="H42" s="134">
        <f t="shared" si="6"/>
        <v>0</v>
      </c>
      <c r="I42" s="49" t="b">
        <f t="shared" si="7"/>
        <v>0</v>
      </c>
      <c r="J42" s="21">
        <f t="shared" ref="J42:J105" si="12">$D$4</f>
        <v>0</v>
      </c>
      <c r="K42" s="25" t="e">
        <f t="shared" si="8"/>
        <v>#DIV/0!</v>
      </c>
      <c r="L42" s="17" t="e">
        <f t="shared" si="9"/>
        <v>#DIV/0!</v>
      </c>
    </row>
    <row r="43" spans="1:12">
      <c r="A43" s="79"/>
      <c r="B43" s="80"/>
      <c r="C43" s="21">
        <f t="shared" si="10"/>
        <v>0</v>
      </c>
      <c r="D43" s="22">
        <f t="shared" si="11"/>
        <v>0</v>
      </c>
      <c r="E43" s="25" t="e">
        <f t="shared" si="3"/>
        <v>#DIV/0!</v>
      </c>
      <c r="F43" s="25">
        <f t="shared" si="4"/>
        <v>0</v>
      </c>
      <c r="G43" s="25" t="e">
        <f t="shared" si="5"/>
        <v>#DIV/0!</v>
      </c>
      <c r="H43" s="134">
        <f t="shared" si="6"/>
        <v>0</v>
      </c>
      <c r="I43" s="49" t="b">
        <f t="shared" si="7"/>
        <v>0</v>
      </c>
      <c r="J43" s="21">
        <f t="shared" si="12"/>
        <v>0</v>
      </c>
      <c r="K43" s="25" t="e">
        <f t="shared" si="8"/>
        <v>#DIV/0!</v>
      </c>
      <c r="L43" s="17" t="e">
        <f t="shared" si="9"/>
        <v>#DIV/0!</v>
      </c>
    </row>
    <row r="44" spans="1:12">
      <c r="A44" s="79"/>
      <c r="B44" s="80"/>
      <c r="C44" s="21">
        <f t="shared" si="10"/>
        <v>0</v>
      </c>
      <c r="D44" s="22">
        <f t="shared" si="11"/>
        <v>0</v>
      </c>
      <c r="E44" s="25" t="e">
        <f t="shared" si="3"/>
        <v>#DIV/0!</v>
      </c>
      <c r="F44" s="25">
        <f t="shared" si="4"/>
        <v>0</v>
      </c>
      <c r="G44" s="25" t="e">
        <f t="shared" si="5"/>
        <v>#DIV/0!</v>
      </c>
      <c r="H44" s="134">
        <f t="shared" si="6"/>
        <v>0</v>
      </c>
      <c r="I44" s="49" t="b">
        <f t="shared" si="7"/>
        <v>0</v>
      </c>
      <c r="J44" s="21">
        <f t="shared" si="12"/>
        <v>0</v>
      </c>
      <c r="K44" s="25" t="e">
        <f t="shared" si="8"/>
        <v>#DIV/0!</v>
      </c>
      <c r="L44" s="17" t="e">
        <f t="shared" si="9"/>
        <v>#DIV/0!</v>
      </c>
    </row>
    <row r="45" spans="1:12">
      <c r="A45" s="79"/>
      <c r="B45" s="80"/>
      <c r="C45" s="21">
        <f t="shared" si="10"/>
        <v>0</v>
      </c>
      <c r="D45" s="22">
        <f t="shared" si="11"/>
        <v>0</v>
      </c>
      <c r="E45" s="25" t="e">
        <f t="shared" si="3"/>
        <v>#DIV/0!</v>
      </c>
      <c r="F45" s="25">
        <f t="shared" si="4"/>
        <v>0</v>
      </c>
      <c r="G45" s="25" t="e">
        <f t="shared" si="5"/>
        <v>#DIV/0!</v>
      </c>
      <c r="H45" s="134">
        <f t="shared" si="6"/>
        <v>0</v>
      </c>
      <c r="I45" s="49" t="b">
        <f t="shared" si="7"/>
        <v>0</v>
      </c>
      <c r="J45" s="21">
        <f t="shared" si="12"/>
        <v>0</v>
      </c>
      <c r="K45" s="25" t="e">
        <f t="shared" si="8"/>
        <v>#DIV/0!</v>
      </c>
      <c r="L45" s="17" t="e">
        <f t="shared" si="9"/>
        <v>#DIV/0!</v>
      </c>
    </row>
    <row r="46" spans="1:12">
      <c r="A46" s="79"/>
      <c r="B46" s="80"/>
      <c r="C46" s="21">
        <f t="shared" si="10"/>
        <v>0</v>
      </c>
      <c r="D46" s="22">
        <f t="shared" si="11"/>
        <v>0</v>
      </c>
      <c r="E46" s="25" t="e">
        <f t="shared" si="3"/>
        <v>#DIV/0!</v>
      </c>
      <c r="F46" s="25">
        <f t="shared" si="4"/>
        <v>0</v>
      </c>
      <c r="G46" s="25" t="e">
        <f t="shared" si="5"/>
        <v>#DIV/0!</v>
      </c>
      <c r="H46" s="134">
        <f t="shared" si="6"/>
        <v>0</v>
      </c>
      <c r="I46" s="49" t="b">
        <f t="shared" si="7"/>
        <v>0</v>
      </c>
      <c r="J46" s="21">
        <f t="shared" si="12"/>
        <v>0</v>
      </c>
      <c r="K46" s="25" t="e">
        <f t="shared" si="8"/>
        <v>#DIV/0!</v>
      </c>
      <c r="L46" s="17" t="e">
        <f t="shared" si="9"/>
        <v>#DIV/0!</v>
      </c>
    </row>
    <row r="47" spans="1:12">
      <c r="A47" s="79"/>
      <c r="B47" s="80"/>
      <c r="C47" s="21">
        <f t="shared" si="10"/>
        <v>0</v>
      </c>
      <c r="D47" s="22">
        <f t="shared" si="11"/>
        <v>0</v>
      </c>
      <c r="E47" s="25" t="e">
        <f t="shared" si="3"/>
        <v>#DIV/0!</v>
      </c>
      <c r="F47" s="25">
        <f t="shared" si="4"/>
        <v>0</v>
      </c>
      <c r="G47" s="25" t="e">
        <f t="shared" si="5"/>
        <v>#DIV/0!</v>
      </c>
      <c r="H47" s="134">
        <f t="shared" si="6"/>
        <v>0</v>
      </c>
      <c r="I47" s="49" t="b">
        <f t="shared" si="7"/>
        <v>0</v>
      </c>
      <c r="J47" s="21">
        <f t="shared" si="12"/>
        <v>0</v>
      </c>
      <c r="K47" s="25" t="e">
        <f t="shared" si="8"/>
        <v>#DIV/0!</v>
      </c>
      <c r="L47" s="17" t="e">
        <f t="shared" si="9"/>
        <v>#DIV/0!</v>
      </c>
    </row>
    <row r="48" spans="1:12">
      <c r="A48" s="79"/>
      <c r="B48" s="80"/>
      <c r="C48" s="21">
        <f t="shared" si="10"/>
        <v>0</v>
      </c>
      <c r="D48" s="22">
        <f t="shared" si="11"/>
        <v>0</v>
      </c>
      <c r="E48" s="25" t="e">
        <f t="shared" si="3"/>
        <v>#DIV/0!</v>
      </c>
      <c r="F48" s="25">
        <f t="shared" si="4"/>
        <v>0</v>
      </c>
      <c r="G48" s="25" t="e">
        <f t="shared" si="5"/>
        <v>#DIV/0!</v>
      </c>
      <c r="H48" s="134">
        <f t="shared" si="6"/>
        <v>0</v>
      </c>
      <c r="I48" s="49" t="b">
        <f t="shared" si="7"/>
        <v>0</v>
      </c>
      <c r="J48" s="21">
        <f t="shared" si="12"/>
        <v>0</v>
      </c>
      <c r="K48" s="25" t="e">
        <f t="shared" si="8"/>
        <v>#DIV/0!</v>
      </c>
      <c r="L48" s="17" t="e">
        <f t="shared" si="9"/>
        <v>#DIV/0!</v>
      </c>
    </row>
    <row r="49" spans="1:12">
      <c r="A49" s="79"/>
      <c r="B49" s="80"/>
      <c r="C49" s="21">
        <f t="shared" si="10"/>
        <v>0</v>
      </c>
      <c r="D49" s="22">
        <f t="shared" si="11"/>
        <v>0</v>
      </c>
      <c r="E49" s="25" t="e">
        <f t="shared" si="3"/>
        <v>#DIV/0!</v>
      </c>
      <c r="F49" s="25">
        <f t="shared" si="4"/>
        <v>0</v>
      </c>
      <c r="G49" s="25" t="e">
        <f t="shared" si="5"/>
        <v>#DIV/0!</v>
      </c>
      <c r="H49" s="134">
        <f t="shared" si="6"/>
        <v>0</v>
      </c>
      <c r="I49" s="49" t="b">
        <f t="shared" si="7"/>
        <v>0</v>
      </c>
      <c r="J49" s="21">
        <f t="shared" si="12"/>
        <v>0</v>
      </c>
      <c r="K49" s="25" t="e">
        <f t="shared" si="8"/>
        <v>#DIV/0!</v>
      </c>
      <c r="L49" s="17" t="e">
        <f t="shared" si="9"/>
        <v>#DIV/0!</v>
      </c>
    </row>
    <row r="50" spans="1:12">
      <c r="A50" s="79"/>
      <c r="B50" s="80"/>
      <c r="C50" s="21">
        <f t="shared" si="10"/>
        <v>0</v>
      </c>
      <c r="D50" s="22">
        <f t="shared" si="11"/>
        <v>0</v>
      </c>
      <c r="E50" s="25" t="e">
        <f t="shared" si="3"/>
        <v>#DIV/0!</v>
      </c>
      <c r="F50" s="25">
        <f t="shared" si="4"/>
        <v>0</v>
      </c>
      <c r="G50" s="25" t="e">
        <f t="shared" si="5"/>
        <v>#DIV/0!</v>
      </c>
      <c r="H50" s="134">
        <f t="shared" si="6"/>
        <v>0</v>
      </c>
      <c r="I50" s="49" t="b">
        <f t="shared" si="7"/>
        <v>0</v>
      </c>
      <c r="J50" s="21">
        <f t="shared" si="12"/>
        <v>0</v>
      </c>
      <c r="K50" s="25" t="e">
        <f t="shared" si="8"/>
        <v>#DIV/0!</v>
      </c>
      <c r="L50" s="17" t="e">
        <f t="shared" si="9"/>
        <v>#DIV/0!</v>
      </c>
    </row>
    <row r="51" spans="1:12">
      <c r="A51" s="79"/>
      <c r="B51" s="80"/>
      <c r="C51" s="21">
        <f t="shared" si="10"/>
        <v>0</v>
      </c>
      <c r="D51" s="22">
        <f t="shared" si="11"/>
        <v>0</v>
      </c>
      <c r="E51" s="25" t="e">
        <f t="shared" ref="E51:E69" si="13">AVERAGE(B42:B51)</f>
        <v>#DIV/0!</v>
      </c>
      <c r="F51" s="25">
        <f t="shared" ref="F51:F69" si="14">SQRT(SUM(D42:D51)/100)</f>
        <v>0</v>
      </c>
      <c r="G51" s="25" t="e">
        <f t="shared" ref="G51:G69" si="15">E51-2*F51</f>
        <v>#DIV/0!</v>
      </c>
      <c r="H51" s="134">
        <f t="shared" ref="H51:H69" si="16">F51/2</f>
        <v>0</v>
      </c>
      <c r="I51" s="49" t="b">
        <f t="shared" ref="I51:I114" si="17">IF(AND(10&lt;H51,H51&lt;100),10,IF(AND(1&lt;H51,H51&lt;10),1,IF(AND(0.1&lt;H51,H51&lt;1),0.1,IF(AND(0.01&lt;H51,H51&lt;0.1),0.01,IF(AND(0.001&lt;H51,H51&lt;0.01),0.001)))))</f>
        <v>0</v>
      </c>
      <c r="J51" s="21">
        <f t="shared" si="12"/>
        <v>0</v>
      </c>
      <c r="K51" s="25" t="e">
        <f t="shared" ref="K51:K82" si="18">+MROUND(G51,I51)</f>
        <v>#DIV/0!</v>
      </c>
      <c r="L51" s="17" t="e">
        <f t="shared" ref="L51:L114" si="19">IF(K51&gt;$D$4,"Overschrijding","Geen overschrijding")</f>
        <v>#DIV/0!</v>
      </c>
    </row>
    <row r="52" spans="1:12">
      <c r="A52" s="79"/>
      <c r="B52" s="80"/>
      <c r="C52" s="21">
        <f t="shared" si="10"/>
        <v>0</v>
      </c>
      <c r="D52" s="22">
        <f t="shared" si="11"/>
        <v>0</v>
      </c>
      <c r="E52" s="25" t="e">
        <f t="shared" si="13"/>
        <v>#DIV/0!</v>
      </c>
      <c r="F52" s="25">
        <f t="shared" si="14"/>
        <v>0</v>
      </c>
      <c r="G52" s="25" t="e">
        <f t="shared" si="15"/>
        <v>#DIV/0!</v>
      </c>
      <c r="H52" s="134">
        <f t="shared" si="16"/>
        <v>0</v>
      </c>
      <c r="I52" s="49" t="b">
        <f t="shared" si="17"/>
        <v>0</v>
      </c>
      <c r="J52" s="21">
        <f t="shared" si="12"/>
        <v>0</v>
      </c>
      <c r="K52" s="25" t="e">
        <f t="shared" si="18"/>
        <v>#DIV/0!</v>
      </c>
      <c r="L52" s="17" t="e">
        <f t="shared" si="19"/>
        <v>#DIV/0!</v>
      </c>
    </row>
    <row r="53" spans="1:12">
      <c r="A53" s="79"/>
      <c r="B53" s="80"/>
      <c r="C53" s="21">
        <f t="shared" si="10"/>
        <v>0</v>
      </c>
      <c r="D53" s="22">
        <f t="shared" si="11"/>
        <v>0</v>
      </c>
      <c r="E53" s="25" t="e">
        <f t="shared" si="13"/>
        <v>#DIV/0!</v>
      </c>
      <c r="F53" s="25">
        <f t="shared" si="14"/>
        <v>0</v>
      </c>
      <c r="G53" s="25" t="e">
        <f t="shared" si="15"/>
        <v>#DIV/0!</v>
      </c>
      <c r="H53" s="134">
        <f t="shared" si="16"/>
        <v>0</v>
      </c>
      <c r="I53" s="49" t="b">
        <f t="shared" si="17"/>
        <v>0</v>
      </c>
      <c r="J53" s="21">
        <f t="shared" si="12"/>
        <v>0</v>
      </c>
      <c r="K53" s="25" t="e">
        <f t="shared" si="18"/>
        <v>#DIV/0!</v>
      </c>
      <c r="L53" s="17" t="e">
        <f t="shared" si="19"/>
        <v>#DIV/0!</v>
      </c>
    </row>
    <row r="54" spans="1:12">
      <c r="A54" s="79"/>
      <c r="B54" s="80"/>
      <c r="C54" s="21">
        <f t="shared" si="10"/>
        <v>0</v>
      </c>
      <c r="D54" s="22">
        <f t="shared" si="11"/>
        <v>0</v>
      </c>
      <c r="E54" s="25" t="e">
        <f t="shared" si="13"/>
        <v>#DIV/0!</v>
      </c>
      <c r="F54" s="25">
        <f t="shared" si="14"/>
        <v>0</v>
      </c>
      <c r="G54" s="25" t="e">
        <f t="shared" si="15"/>
        <v>#DIV/0!</v>
      </c>
      <c r="H54" s="134">
        <f t="shared" si="16"/>
        <v>0</v>
      </c>
      <c r="I54" s="49" t="b">
        <f t="shared" si="17"/>
        <v>0</v>
      </c>
      <c r="J54" s="21">
        <f t="shared" si="12"/>
        <v>0</v>
      </c>
      <c r="K54" s="25" t="e">
        <f t="shared" si="18"/>
        <v>#DIV/0!</v>
      </c>
      <c r="L54" s="17" t="e">
        <f t="shared" si="19"/>
        <v>#DIV/0!</v>
      </c>
    </row>
    <row r="55" spans="1:12">
      <c r="A55" s="79"/>
      <c r="B55" s="80"/>
      <c r="C55" s="21">
        <f t="shared" si="10"/>
        <v>0</v>
      </c>
      <c r="D55" s="22">
        <f t="shared" si="11"/>
        <v>0</v>
      </c>
      <c r="E55" s="25" t="e">
        <f t="shared" si="13"/>
        <v>#DIV/0!</v>
      </c>
      <c r="F55" s="25">
        <f t="shared" si="14"/>
        <v>0</v>
      </c>
      <c r="G55" s="25" t="e">
        <f t="shared" si="15"/>
        <v>#DIV/0!</v>
      </c>
      <c r="H55" s="134">
        <f t="shared" si="16"/>
        <v>0</v>
      </c>
      <c r="I55" s="49" t="b">
        <f t="shared" si="17"/>
        <v>0</v>
      </c>
      <c r="J55" s="21">
        <f t="shared" si="12"/>
        <v>0</v>
      </c>
      <c r="K55" s="25" t="e">
        <f t="shared" si="18"/>
        <v>#DIV/0!</v>
      </c>
      <c r="L55" s="17" t="e">
        <f t="shared" si="19"/>
        <v>#DIV/0!</v>
      </c>
    </row>
    <row r="56" spans="1:12">
      <c r="A56" s="79"/>
      <c r="B56" s="80"/>
      <c r="C56" s="21">
        <f t="shared" si="10"/>
        <v>0</v>
      </c>
      <c r="D56" s="22">
        <f t="shared" si="11"/>
        <v>0</v>
      </c>
      <c r="E56" s="25" t="e">
        <f t="shared" si="13"/>
        <v>#DIV/0!</v>
      </c>
      <c r="F56" s="25">
        <f t="shared" si="14"/>
        <v>0</v>
      </c>
      <c r="G56" s="25" t="e">
        <f t="shared" si="15"/>
        <v>#DIV/0!</v>
      </c>
      <c r="H56" s="134">
        <f t="shared" si="16"/>
        <v>0</v>
      </c>
      <c r="I56" s="49" t="b">
        <f t="shared" si="17"/>
        <v>0</v>
      </c>
      <c r="J56" s="21">
        <f t="shared" si="12"/>
        <v>0</v>
      </c>
      <c r="K56" s="25" t="e">
        <f t="shared" si="18"/>
        <v>#DIV/0!</v>
      </c>
      <c r="L56" s="17" t="e">
        <f t="shared" si="19"/>
        <v>#DIV/0!</v>
      </c>
    </row>
    <row r="57" spans="1:12">
      <c r="A57" s="79"/>
      <c r="B57" s="80"/>
      <c r="C57" s="21">
        <f t="shared" si="10"/>
        <v>0</v>
      </c>
      <c r="D57" s="22">
        <f t="shared" si="11"/>
        <v>0</v>
      </c>
      <c r="E57" s="25" t="e">
        <f t="shared" si="13"/>
        <v>#DIV/0!</v>
      </c>
      <c r="F57" s="25">
        <f t="shared" si="14"/>
        <v>0</v>
      </c>
      <c r="G57" s="25" t="e">
        <f t="shared" si="15"/>
        <v>#DIV/0!</v>
      </c>
      <c r="H57" s="134">
        <f t="shared" si="16"/>
        <v>0</v>
      </c>
      <c r="I57" s="49" t="b">
        <f t="shared" si="17"/>
        <v>0</v>
      </c>
      <c r="J57" s="21">
        <f t="shared" si="12"/>
        <v>0</v>
      </c>
      <c r="K57" s="25" t="e">
        <f t="shared" si="18"/>
        <v>#DIV/0!</v>
      </c>
      <c r="L57" s="17" t="e">
        <f t="shared" si="19"/>
        <v>#DIV/0!</v>
      </c>
    </row>
    <row r="58" spans="1:12">
      <c r="A58" s="79"/>
      <c r="B58" s="80"/>
      <c r="C58" s="21">
        <f t="shared" si="10"/>
        <v>0</v>
      </c>
      <c r="D58" s="22">
        <f t="shared" si="11"/>
        <v>0</v>
      </c>
      <c r="E58" s="25" t="e">
        <f t="shared" si="13"/>
        <v>#DIV/0!</v>
      </c>
      <c r="F58" s="25">
        <f t="shared" si="14"/>
        <v>0</v>
      </c>
      <c r="G58" s="25" t="e">
        <f t="shared" si="15"/>
        <v>#DIV/0!</v>
      </c>
      <c r="H58" s="134">
        <f t="shared" si="16"/>
        <v>0</v>
      </c>
      <c r="I58" s="49" t="b">
        <f t="shared" si="17"/>
        <v>0</v>
      </c>
      <c r="J58" s="21">
        <f t="shared" si="12"/>
        <v>0</v>
      </c>
      <c r="K58" s="25" t="e">
        <f t="shared" si="18"/>
        <v>#DIV/0!</v>
      </c>
      <c r="L58" s="17" t="e">
        <f t="shared" si="19"/>
        <v>#DIV/0!</v>
      </c>
    </row>
    <row r="59" spans="1:12">
      <c r="A59" s="79"/>
      <c r="B59" s="80"/>
      <c r="C59" s="21">
        <f t="shared" si="10"/>
        <v>0</v>
      </c>
      <c r="D59" s="22">
        <f t="shared" si="11"/>
        <v>0</v>
      </c>
      <c r="E59" s="25" t="e">
        <f t="shared" si="13"/>
        <v>#DIV/0!</v>
      </c>
      <c r="F59" s="25">
        <f t="shared" si="14"/>
        <v>0</v>
      </c>
      <c r="G59" s="25" t="e">
        <f t="shared" si="15"/>
        <v>#DIV/0!</v>
      </c>
      <c r="H59" s="134">
        <f t="shared" si="16"/>
        <v>0</v>
      </c>
      <c r="I59" s="49" t="b">
        <f t="shared" si="17"/>
        <v>0</v>
      </c>
      <c r="J59" s="21">
        <f t="shared" si="12"/>
        <v>0</v>
      </c>
      <c r="K59" s="25" t="e">
        <f t="shared" si="18"/>
        <v>#DIV/0!</v>
      </c>
      <c r="L59" s="17" t="e">
        <f t="shared" si="19"/>
        <v>#DIV/0!</v>
      </c>
    </row>
    <row r="60" spans="1:12">
      <c r="A60" s="79"/>
      <c r="B60" s="80"/>
      <c r="C60" s="21">
        <f t="shared" si="10"/>
        <v>0</v>
      </c>
      <c r="D60" s="22">
        <f t="shared" si="11"/>
        <v>0</v>
      </c>
      <c r="E60" s="25" t="e">
        <f t="shared" si="13"/>
        <v>#DIV/0!</v>
      </c>
      <c r="F60" s="25">
        <f t="shared" si="14"/>
        <v>0</v>
      </c>
      <c r="G60" s="25" t="e">
        <f t="shared" si="15"/>
        <v>#DIV/0!</v>
      </c>
      <c r="H60" s="134">
        <f t="shared" si="16"/>
        <v>0</v>
      </c>
      <c r="I60" s="49" t="b">
        <f t="shared" si="17"/>
        <v>0</v>
      </c>
      <c r="J60" s="21">
        <f t="shared" si="12"/>
        <v>0</v>
      </c>
      <c r="K60" s="25" t="e">
        <f t="shared" si="18"/>
        <v>#DIV/0!</v>
      </c>
      <c r="L60" s="17" t="e">
        <f t="shared" si="19"/>
        <v>#DIV/0!</v>
      </c>
    </row>
    <row r="61" spans="1:12">
      <c r="A61" s="79"/>
      <c r="B61" s="80"/>
      <c r="C61" s="21">
        <f t="shared" si="10"/>
        <v>0</v>
      </c>
      <c r="D61" s="22">
        <f t="shared" si="11"/>
        <v>0</v>
      </c>
      <c r="E61" s="25" t="e">
        <f t="shared" si="13"/>
        <v>#DIV/0!</v>
      </c>
      <c r="F61" s="25">
        <f t="shared" si="14"/>
        <v>0</v>
      </c>
      <c r="G61" s="25" t="e">
        <f t="shared" si="15"/>
        <v>#DIV/0!</v>
      </c>
      <c r="H61" s="134">
        <f t="shared" si="16"/>
        <v>0</v>
      </c>
      <c r="I61" s="49" t="b">
        <f t="shared" si="17"/>
        <v>0</v>
      </c>
      <c r="J61" s="21">
        <f t="shared" si="12"/>
        <v>0</v>
      </c>
      <c r="K61" s="25" t="e">
        <f t="shared" si="18"/>
        <v>#DIV/0!</v>
      </c>
      <c r="L61" s="17" t="e">
        <f t="shared" si="19"/>
        <v>#DIV/0!</v>
      </c>
    </row>
    <row r="62" spans="1:12">
      <c r="A62" s="79"/>
      <c r="B62" s="80"/>
      <c r="C62" s="21">
        <f t="shared" si="10"/>
        <v>0</v>
      </c>
      <c r="D62" s="22">
        <f t="shared" si="11"/>
        <v>0</v>
      </c>
      <c r="E62" s="25" t="e">
        <f t="shared" si="13"/>
        <v>#DIV/0!</v>
      </c>
      <c r="F62" s="25">
        <f t="shared" si="14"/>
        <v>0</v>
      </c>
      <c r="G62" s="25" t="e">
        <f t="shared" si="15"/>
        <v>#DIV/0!</v>
      </c>
      <c r="H62" s="134">
        <f t="shared" si="16"/>
        <v>0</v>
      </c>
      <c r="I62" s="49" t="b">
        <f t="shared" si="17"/>
        <v>0</v>
      </c>
      <c r="J62" s="21">
        <f t="shared" si="12"/>
        <v>0</v>
      </c>
      <c r="K62" s="25" t="e">
        <f t="shared" si="18"/>
        <v>#DIV/0!</v>
      </c>
      <c r="L62" s="17" t="e">
        <f t="shared" si="19"/>
        <v>#DIV/0!</v>
      </c>
    </row>
    <row r="63" spans="1:12">
      <c r="A63" s="79"/>
      <c r="B63" s="80"/>
      <c r="C63" s="21">
        <f t="shared" si="10"/>
        <v>0</v>
      </c>
      <c r="D63" s="22">
        <f t="shared" si="11"/>
        <v>0</v>
      </c>
      <c r="E63" s="25" t="e">
        <f t="shared" si="13"/>
        <v>#DIV/0!</v>
      </c>
      <c r="F63" s="25">
        <f t="shared" si="14"/>
        <v>0</v>
      </c>
      <c r="G63" s="25" t="e">
        <f t="shared" si="15"/>
        <v>#DIV/0!</v>
      </c>
      <c r="H63" s="134">
        <f t="shared" si="16"/>
        <v>0</v>
      </c>
      <c r="I63" s="49" t="b">
        <f t="shared" si="17"/>
        <v>0</v>
      </c>
      <c r="J63" s="21">
        <f t="shared" si="12"/>
        <v>0</v>
      </c>
      <c r="K63" s="25" t="e">
        <f t="shared" si="18"/>
        <v>#DIV/0!</v>
      </c>
      <c r="L63" s="17" t="e">
        <f t="shared" si="19"/>
        <v>#DIV/0!</v>
      </c>
    </row>
    <row r="64" spans="1:12">
      <c r="A64" s="79"/>
      <c r="B64" s="80"/>
      <c r="C64" s="21">
        <f t="shared" si="10"/>
        <v>0</v>
      </c>
      <c r="D64" s="22">
        <f t="shared" si="11"/>
        <v>0</v>
      </c>
      <c r="E64" s="25" t="e">
        <f t="shared" si="13"/>
        <v>#DIV/0!</v>
      </c>
      <c r="F64" s="25">
        <f t="shared" si="14"/>
        <v>0</v>
      </c>
      <c r="G64" s="25" t="e">
        <f t="shared" si="15"/>
        <v>#DIV/0!</v>
      </c>
      <c r="H64" s="134">
        <f t="shared" si="16"/>
        <v>0</v>
      </c>
      <c r="I64" s="49" t="b">
        <f t="shared" si="17"/>
        <v>0</v>
      </c>
      <c r="J64" s="21">
        <f t="shared" si="12"/>
        <v>0</v>
      </c>
      <c r="K64" s="25" t="e">
        <f t="shared" si="18"/>
        <v>#DIV/0!</v>
      </c>
      <c r="L64" s="17" t="e">
        <f t="shared" si="19"/>
        <v>#DIV/0!</v>
      </c>
    </row>
    <row r="65" spans="1:12">
      <c r="A65" s="79"/>
      <c r="B65" s="80"/>
      <c r="C65" s="21">
        <f t="shared" si="10"/>
        <v>0</v>
      </c>
      <c r="D65" s="22">
        <f t="shared" si="11"/>
        <v>0</v>
      </c>
      <c r="E65" s="25" t="e">
        <f t="shared" si="13"/>
        <v>#DIV/0!</v>
      </c>
      <c r="F65" s="25">
        <f t="shared" si="14"/>
        <v>0</v>
      </c>
      <c r="G65" s="25" t="e">
        <f t="shared" si="15"/>
        <v>#DIV/0!</v>
      </c>
      <c r="H65" s="134">
        <f t="shared" si="16"/>
        <v>0</v>
      </c>
      <c r="I65" s="49" t="b">
        <f t="shared" si="17"/>
        <v>0</v>
      </c>
      <c r="J65" s="21">
        <f t="shared" si="12"/>
        <v>0</v>
      </c>
      <c r="K65" s="25" t="e">
        <f t="shared" si="18"/>
        <v>#DIV/0!</v>
      </c>
      <c r="L65" s="17" t="e">
        <f t="shared" si="19"/>
        <v>#DIV/0!</v>
      </c>
    </row>
    <row r="66" spans="1:12">
      <c r="A66" s="79"/>
      <c r="B66" s="80"/>
      <c r="C66" s="21">
        <f t="shared" si="10"/>
        <v>0</v>
      </c>
      <c r="D66" s="22">
        <f t="shared" si="11"/>
        <v>0</v>
      </c>
      <c r="E66" s="25" t="e">
        <f t="shared" si="13"/>
        <v>#DIV/0!</v>
      </c>
      <c r="F66" s="25">
        <f t="shared" si="14"/>
        <v>0</v>
      </c>
      <c r="G66" s="25" t="e">
        <f t="shared" si="15"/>
        <v>#DIV/0!</v>
      </c>
      <c r="H66" s="134">
        <f t="shared" si="16"/>
        <v>0</v>
      </c>
      <c r="I66" s="49" t="b">
        <f t="shared" si="17"/>
        <v>0</v>
      </c>
      <c r="J66" s="21">
        <f t="shared" si="12"/>
        <v>0</v>
      </c>
      <c r="K66" s="25" t="e">
        <f t="shared" si="18"/>
        <v>#DIV/0!</v>
      </c>
      <c r="L66" s="17" t="e">
        <f t="shared" si="19"/>
        <v>#DIV/0!</v>
      </c>
    </row>
    <row r="67" spans="1:12">
      <c r="A67" s="79"/>
      <c r="B67" s="80"/>
      <c r="C67" s="21">
        <f t="shared" si="10"/>
        <v>0</v>
      </c>
      <c r="D67" s="22">
        <f t="shared" si="11"/>
        <v>0</v>
      </c>
      <c r="E67" s="25" t="e">
        <f t="shared" si="13"/>
        <v>#DIV/0!</v>
      </c>
      <c r="F67" s="25">
        <f t="shared" si="14"/>
        <v>0</v>
      </c>
      <c r="G67" s="25" t="e">
        <f t="shared" si="15"/>
        <v>#DIV/0!</v>
      </c>
      <c r="H67" s="134">
        <f t="shared" si="16"/>
        <v>0</v>
      </c>
      <c r="I67" s="49" t="b">
        <f t="shared" si="17"/>
        <v>0</v>
      </c>
      <c r="J67" s="21">
        <f t="shared" si="12"/>
        <v>0</v>
      </c>
      <c r="K67" s="25" t="e">
        <f t="shared" si="18"/>
        <v>#DIV/0!</v>
      </c>
      <c r="L67" s="17" t="e">
        <f t="shared" si="19"/>
        <v>#DIV/0!</v>
      </c>
    </row>
    <row r="68" spans="1:12">
      <c r="A68" s="79"/>
      <c r="B68" s="80"/>
      <c r="C68" s="21">
        <f t="shared" si="10"/>
        <v>0</v>
      </c>
      <c r="D68" s="22">
        <f t="shared" si="11"/>
        <v>0</v>
      </c>
      <c r="E68" s="25" t="e">
        <f t="shared" si="13"/>
        <v>#DIV/0!</v>
      </c>
      <c r="F68" s="25">
        <f t="shared" si="14"/>
        <v>0</v>
      </c>
      <c r="G68" s="25" t="e">
        <f t="shared" si="15"/>
        <v>#DIV/0!</v>
      </c>
      <c r="H68" s="134">
        <f t="shared" si="16"/>
        <v>0</v>
      </c>
      <c r="I68" s="49" t="b">
        <f t="shared" si="17"/>
        <v>0</v>
      </c>
      <c r="J68" s="21">
        <f t="shared" si="12"/>
        <v>0</v>
      </c>
      <c r="K68" s="25" t="e">
        <f t="shared" si="18"/>
        <v>#DIV/0!</v>
      </c>
      <c r="L68" s="17" t="e">
        <f t="shared" si="19"/>
        <v>#DIV/0!</v>
      </c>
    </row>
    <row r="69" spans="1:12">
      <c r="A69" s="79"/>
      <c r="B69" s="80"/>
      <c r="C69" s="21">
        <f t="shared" si="10"/>
        <v>0</v>
      </c>
      <c r="D69" s="22">
        <f t="shared" si="11"/>
        <v>0</v>
      </c>
      <c r="E69" s="25" t="e">
        <f t="shared" si="13"/>
        <v>#DIV/0!</v>
      </c>
      <c r="F69" s="25">
        <f t="shared" si="14"/>
        <v>0</v>
      </c>
      <c r="G69" s="25" t="e">
        <f t="shared" si="15"/>
        <v>#DIV/0!</v>
      </c>
      <c r="H69" s="134">
        <f t="shared" si="16"/>
        <v>0</v>
      </c>
      <c r="I69" s="49" t="b">
        <f t="shared" si="17"/>
        <v>0</v>
      </c>
      <c r="J69" s="21">
        <f t="shared" si="12"/>
        <v>0</v>
      </c>
      <c r="K69" s="25" t="e">
        <f t="shared" si="18"/>
        <v>#DIV/0!</v>
      </c>
      <c r="L69" s="17" t="e">
        <f t="shared" si="19"/>
        <v>#DIV/0!</v>
      </c>
    </row>
    <row r="70" spans="1:12">
      <c r="A70" s="79"/>
      <c r="B70" s="80"/>
      <c r="C70" s="21">
        <f t="shared" si="10"/>
        <v>0</v>
      </c>
      <c r="D70" s="22">
        <f t="shared" si="11"/>
        <v>0</v>
      </c>
      <c r="E70" s="25" t="e">
        <f t="shared" ref="E70:E133" si="20">AVERAGE(B61:B70)</f>
        <v>#DIV/0!</v>
      </c>
      <c r="F70" s="25">
        <f t="shared" ref="F70:F133" si="21">SQRT(SUM(D61:D70)/100)</f>
        <v>0</v>
      </c>
      <c r="G70" s="25" t="e">
        <f t="shared" ref="G70:G133" si="22">E70-2*F70</f>
        <v>#DIV/0!</v>
      </c>
      <c r="H70" s="134">
        <f t="shared" ref="H70:H133" si="23">F70/2</f>
        <v>0</v>
      </c>
      <c r="I70" s="49" t="b">
        <f t="shared" si="17"/>
        <v>0</v>
      </c>
      <c r="J70" s="21">
        <f t="shared" si="12"/>
        <v>0</v>
      </c>
      <c r="K70" s="25" t="e">
        <f t="shared" si="18"/>
        <v>#DIV/0!</v>
      </c>
      <c r="L70" s="17" t="e">
        <f t="shared" si="19"/>
        <v>#DIV/0!</v>
      </c>
    </row>
    <row r="71" spans="1:12">
      <c r="A71" s="79"/>
      <c r="B71" s="80"/>
      <c r="C71" s="21">
        <f t="shared" si="10"/>
        <v>0</v>
      </c>
      <c r="D71" s="22">
        <f t="shared" si="11"/>
        <v>0</v>
      </c>
      <c r="E71" s="25" t="e">
        <f t="shared" si="20"/>
        <v>#DIV/0!</v>
      </c>
      <c r="F71" s="25">
        <f t="shared" si="21"/>
        <v>0</v>
      </c>
      <c r="G71" s="25" t="e">
        <f t="shared" si="22"/>
        <v>#DIV/0!</v>
      </c>
      <c r="H71" s="134">
        <f t="shared" si="23"/>
        <v>0</v>
      </c>
      <c r="I71" s="49" t="b">
        <f t="shared" si="17"/>
        <v>0</v>
      </c>
      <c r="J71" s="21">
        <f t="shared" si="12"/>
        <v>0</v>
      </c>
      <c r="K71" s="25" t="e">
        <f t="shared" si="18"/>
        <v>#DIV/0!</v>
      </c>
      <c r="L71" s="17" t="e">
        <f t="shared" si="19"/>
        <v>#DIV/0!</v>
      </c>
    </row>
    <row r="72" spans="1:12">
      <c r="A72" s="79"/>
      <c r="B72" s="80"/>
      <c r="C72" s="21">
        <f t="shared" si="10"/>
        <v>0</v>
      </c>
      <c r="D72" s="22">
        <f t="shared" si="11"/>
        <v>0</v>
      </c>
      <c r="E72" s="25" t="e">
        <f t="shared" si="20"/>
        <v>#DIV/0!</v>
      </c>
      <c r="F72" s="25">
        <f t="shared" si="21"/>
        <v>0</v>
      </c>
      <c r="G72" s="25" t="e">
        <f t="shared" si="22"/>
        <v>#DIV/0!</v>
      </c>
      <c r="H72" s="134">
        <f t="shared" si="23"/>
        <v>0</v>
      </c>
      <c r="I72" s="49" t="b">
        <f t="shared" si="17"/>
        <v>0</v>
      </c>
      <c r="J72" s="21">
        <f t="shared" si="12"/>
        <v>0</v>
      </c>
      <c r="K72" s="25" t="e">
        <f t="shared" si="18"/>
        <v>#DIV/0!</v>
      </c>
      <c r="L72" s="17" t="e">
        <f t="shared" si="19"/>
        <v>#DIV/0!</v>
      </c>
    </row>
    <row r="73" spans="1:12">
      <c r="A73" s="79"/>
      <c r="B73" s="80"/>
      <c r="C73" s="21">
        <f t="shared" si="10"/>
        <v>0</v>
      </c>
      <c r="D73" s="22">
        <f t="shared" si="11"/>
        <v>0</v>
      </c>
      <c r="E73" s="25" t="e">
        <f t="shared" si="20"/>
        <v>#DIV/0!</v>
      </c>
      <c r="F73" s="25">
        <f t="shared" si="21"/>
        <v>0</v>
      </c>
      <c r="G73" s="25" t="e">
        <f t="shared" si="22"/>
        <v>#DIV/0!</v>
      </c>
      <c r="H73" s="134">
        <f t="shared" si="23"/>
        <v>0</v>
      </c>
      <c r="I73" s="49" t="b">
        <f t="shared" si="17"/>
        <v>0</v>
      </c>
      <c r="J73" s="21">
        <f t="shared" si="12"/>
        <v>0</v>
      </c>
      <c r="K73" s="25" t="e">
        <f t="shared" si="18"/>
        <v>#DIV/0!</v>
      </c>
      <c r="L73" s="17" t="e">
        <f t="shared" si="19"/>
        <v>#DIV/0!</v>
      </c>
    </row>
    <row r="74" spans="1:12">
      <c r="A74" s="79"/>
      <c r="B74" s="80"/>
      <c r="C74" s="21">
        <f t="shared" si="10"/>
        <v>0</v>
      </c>
      <c r="D74" s="22">
        <f t="shared" si="11"/>
        <v>0</v>
      </c>
      <c r="E74" s="25" t="e">
        <f t="shared" si="20"/>
        <v>#DIV/0!</v>
      </c>
      <c r="F74" s="25">
        <f t="shared" si="21"/>
        <v>0</v>
      </c>
      <c r="G74" s="25" t="e">
        <f t="shared" si="22"/>
        <v>#DIV/0!</v>
      </c>
      <c r="H74" s="134">
        <f t="shared" si="23"/>
        <v>0</v>
      </c>
      <c r="I74" s="49" t="b">
        <f t="shared" si="17"/>
        <v>0</v>
      </c>
      <c r="J74" s="21">
        <f t="shared" si="12"/>
        <v>0</v>
      </c>
      <c r="K74" s="25" t="e">
        <f t="shared" si="18"/>
        <v>#DIV/0!</v>
      </c>
      <c r="L74" s="17" t="e">
        <f t="shared" si="19"/>
        <v>#DIV/0!</v>
      </c>
    </row>
    <row r="75" spans="1:12">
      <c r="A75" s="79"/>
      <c r="B75" s="80"/>
      <c r="C75" s="21">
        <f t="shared" si="10"/>
        <v>0</v>
      </c>
      <c r="D75" s="22">
        <f t="shared" si="11"/>
        <v>0</v>
      </c>
      <c r="E75" s="25" t="e">
        <f t="shared" si="20"/>
        <v>#DIV/0!</v>
      </c>
      <c r="F75" s="25">
        <f t="shared" si="21"/>
        <v>0</v>
      </c>
      <c r="G75" s="25" t="e">
        <f t="shared" si="22"/>
        <v>#DIV/0!</v>
      </c>
      <c r="H75" s="134">
        <f t="shared" si="23"/>
        <v>0</v>
      </c>
      <c r="I75" s="49" t="b">
        <f t="shared" si="17"/>
        <v>0</v>
      </c>
      <c r="J75" s="21">
        <f t="shared" si="12"/>
        <v>0</v>
      </c>
      <c r="K75" s="25" t="e">
        <f t="shared" si="18"/>
        <v>#DIV/0!</v>
      </c>
      <c r="L75" s="17" t="e">
        <f t="shared" si="19"/>
        <v>#DIV/0!</v>
      </c>
    </row>
    <row r="76" spans="1:12">
      <c r="A76" s="79"/>
      <c r="B76" s="80"/>
      <c r="C76" s="21">
        <f t="shared" si="10"/>
        <v>0</v>
      </c>
      <c r="D76" s="22">
        <f t="shared" si="11"/>
        <v>0</v>
      </c>
      <c r="E76" s="25" t="e">
        <f t="shared" si="20"/>
        <v>#DIV/0!</v>
      </c>
      <c r="F76" s="25">
        <f t="shared" si="21"/>
        <v>0</v>
      </c>
      <c r="G76" s="25" t="e">
        <f t="shared" si="22"/>
        <v>#DIV/0!</v>
      </c>
      <c r="H76" s="134">
        <f t="shared" si="23"/>
        <v>0</v>
      </c>
      <c r="I76" s="49" t="b">
        <f t="shared" si="17"/>
        <v>0</v>
      </c>
      <c r="J76" s="21">
        <f t="shared" si="12"/>
        <v>0</v>
      </c>
      <c r="K76" s="25" t="e">
        <f t="shared" si="18"/>
        <v>#DIV/0!</v>
      </c>
      <c r="L76" s="17" t="e">
        <f t="shared" si="19"/>
        <v>#DIV/0!</v>
      </c>
    </row>
    <row r="77" spans="1:12">
      <c r="A77" s="79"/>
      <c r="B77" s="80"/>
      <c r="C77" s="21">
        <f t="shared" si="10"/>
        <v>0</v>
      </c>
      <c r="D77" s="22">
        <f t="shared" si="11"/>
        <v>0</v>
      </c>
      <c r="E77" s="25" t="e">
        <f t="shared" si="20"/>
        <v>#DIV/0!</v>
      </c>
      <c r="F77" s="25">
        <f t="shared" si="21"/>
        <v>0</v>
      </c>
      <c r="G77" s="25" t="e">
        <f t="shared" si="22"/>
        <v>#DIV/0!</v>
      </c>
      <c r="H77" s="134">
        <f t="shared" si="23"/>
        <v>0</v>
      </c>
      <c r="I77" s="49" t="b">
        <f t="shared" si="17"/>
        <v>0</v>
      </c>
      <c r="J77" s="21">
        <f t="shared" si="12"/>
        <v>0</v>
      </c>
      <c r="K77" s="25" t="e">
        <f t="shared" si="18"/>
        <v>#DIV/0!</v>
      </c>
      <c r="L77" s="17" t="e">
        <f t="shared" si="19"/>
        <v>#DIV/0!</v>
      </c>
    </row>
    <row r="78" spans="1:12">
      <c r="A78" s="79"/>
      <c r="B78" s="80"/>
      <c r="C78" s="21">
        <f t="shared" si="10"/>
        <v>0</v>
      </c>
      <c r="D78" s="22">
        <f t="shared" si="11"/>
        <v>0</v>
      </c>
      <c r="E78" s="25" t="e">
        <f t="shared" si="20"/>
        <v>#DIV/0!</v>
      </c>
      <c r="F78" s="25">
        <f t="shared" si="21"/>
        <v>0</v>
      </c>
      <c r="G78" s="25" t="e">
        <f t="shared" si="22"/>
        <v>#DIV/0!</v>
      </c>
      <c r="H78" s="134">
        <f t="shared" si="23"/>
        <v>0</v>
      </c>
      <c r="I78" s="49" t="b">
        <f t="shared" si="17"/>
        <v>0</v>
      </c>
      <c r="J78" s="21">
        <f t="shared" si="12"/>
        <v>0</v>
      </c>
      <c r="K78" s="25" t="e">
        <f t="shared" si="18"/>
        <v>#DIV/0!</v>
      </c>
      <c r="L78" s="17" t="e">
        <f t="shared" si="19"/>
        <v>#DIV/0!</v>
      </c>
    </row>
    <row r="79" spans="1:12">
      <c r="A79" s="79"/>
      <c r="B79" s="80"/>
      <c r="C79" s="21">
        <f t="shared" si="10"/>
        <v>0</v>
      </c>
      <c r="D79" s="22">
        <f t="shared" si="11"/>
        <v>0</v>
      </c>
      <c r="E79" s="25" t="e">
        <f t="shared" si="20"/>
        <v>#DIV/0!</v>
      </c>
      <c r="F79" s="25">
        <f t="shared" si="21"/>
        <v>0</v>
      </c>
      <c r="G79" s="25" t="e">
        <f t="shared" si="22"/>
        <v>#DIV/0!</v>
      </c>
      <c r="H79" s="134">
        <f t="shared" si="23"/>
        <v>0</v>
      </c>
      <c r="I79" s="49" t="b">
        <f t="shared" si="17"/>
        <v>0</v>
      </c>
      <c r="J79" s="21">
        <f t="shared" si="12"/>
        <v>0</v>
      </c>
      <c r="K79" s="25" t="e">
        <f t="shared" si="18"/>
        <v>#DIV/0!</v>
      </c>
      <c r="L79" s="17" t="e">
        <f t="shared" si="19"/>
        <v>#DIV/0!</v>
      </c>
    </row>
    <row r="80" spans="1:12">
      <c r="A80" s="79"/>
      <c r="B80" s="80"/>
      <c r="C80" s="21">
        <f t="shared" si="10"/>
        <v>0</v>
      </c>
      <c r="D80" s="22">
        <f t="shared" si="11"/>
        <v>0</v>
      </c>
      <c r="E80" s="25" t="e">
        <f t="shared" si="20"/>
        <v>#DIV/0!</v>
      </c>
      <c r="F80" s="25">
        <f t="shared" si="21"/>
        <v>0</v>
      </c>
      <c r="G80" s="25" t="e">
        <f t="shared" si="22"/>
        <v>#DIV/0!</v>
      </c>
      <c r="H80" s="134">
        <f t="shared" si="23"/>
        <v>0</v>
      </c>
      <c r="I80" s="49" t="b">
        <f t="shared" si="17"/>
        <v>0</v>
      </c>
      <c r="J80" s="21">
        <f t="shared" si="12"/>
        <v>0</v>
      </c>
      <c r="K80" s="25" t="e">
        <f t="shared" si="18"/>
        <v>#DIV/0!</v>
      </c>
      <c r="L80" s="17" t="e">
        <f t="shared" si="19"/>
        <v>#DIV/0!</v>
      </c>
    </row>
    <row r="81" spans="1:12">
      <c r="A81" s="79"/>
      <c r="B81" s="80"/>
      <c r="C81" s="21">
        <f t="shared" si="10"/>
        <v>0</v>
      </c>
      <c r="D81" s="22">
        <f t="shared" si="11"/>
        <v>0</v>
      </c>
      <c r="E81" s="25" t="e">
        <f t="shared" si="20"/>
        <v>#DIV/0!</v>
      </c>
      <c r="F81" s="25">
        <f t="shared" si="21"/>
        <v>0</v>
      </c>
      <c r="G81" s="25" t="e">
        <f t="shared" si="22"/>
        <v>#DIV/0!</v>
      </c>
      <c r="H81" s="134">
        <f t="shared" si="23"/>
        <v>0</v>
      </c>
      <c r="I81" s="49" t="b">
        <f t="shared" si="17"/>
        <v>0</v>
      </c>
      <c r="J81" s="21">
        <f t="shared" si="12"/>
        <v>0</v>
      </c>
      <c r="K81" s="25" t="e">
        <f t="shared" si="18"/>
        <v>#DIV/0!</v>
      </c>
      <c r="L81" s="17" t="e">
        <f t="shared" si="19"/>
        <v>#DIV/0!</v>
      </c>
    </row>
    <row r="82" spans="1:12">
      <c r="A82" s="79"/>
      <c r="B82" s="80"/>
      <c r="C82" s="21">
        <f t="shared" si="10"/>
        <v>0</v>
      </c>
      <c r="D82" s="22">
        <f t="shared" si="11"/>
        <v>0</v>
      </c>
      <c r="E82" s="25" t="e">
        <f t="shared" si="20"/>
        <v>#DIV/0!</v>
      </c>
      <c r="F82" s="25">
        <f t="shared" si="21"/>
        <v>0</v>
      </c>
      <c r="G82" s="25" t="e">
        <f t="shared" si="22"/>
        <v>#DIV/0!</v>
      </c>
      <c r="H82" s="134">
        <f t="shared" si="23"/>
        <v>0</v>
      </c>
      <c r="I82" s="49" t="b">
        <f t="shared" si="17"/>
        <v>0</v>
      </c>
      <c r="J82" s="21">
        <f t="shared" si="12"/>
        <v>0</v>
      </c>
      <c r="K82" s="25" t="e">
        <f t="shared" si="18"/>
        <v>#DIV/0!</v>
      </c>
      <c r="L82" s="17" t="e">
        <f t="shared" si="19"/>
        <v>#DIV/0!</v>
      </c>
    </row>
    <row r="83" spans="1:12">
      <c r="A83" s="79"/>
      <c r="B83" s="80"/>
      <c r="C83" s="21">
        <f t="shared" si="10"/>
        <v>0</v>
      </c>
      <c r="D83" s="22">
        <f t="shared" si="11"/>
        <v>0</v>
      </c>
      <c r="E83" s="25" t="e">
        <f t="shared" si="20"/>
        <v>#DIV/0!</v>
      </c>
      <c r="F83" s="25">
        <f t="shared" si="21"/>
        <v>0</v>
      </c>
      <c r="G83" s="25" t="e">
        <f t="shared" si="22"/>
        <v>#DIV/0!</v>
      </c>
      <c r="H83" s="134">
        <f t="shared" si="23"/>
        <v>0</v>
      </c>
      <c r="I83" s="49" t="b">
        <f t="shared" si="17"/>
        <v>0</v>
      </c>
      <c r="J83" s="21">
        <f t="shared" si="12"/>
        <v>0</v>
      </c>
      <c r="K83" s="25" t="e">
        <f t="shared" ref="K83:K114" si="24">+MROUND(G83,I83)</f>
        <v>#DIV/0!</v>
      </c>
      <c r="L83" s="17" t="e">
        <f t="shared" si="19"/>
        <v>#DIV/0!</v>
      </c>
    </row>
    <row r="84" spans="1:12">
      <c r="A84" s="79"/>
      <c r="B84" s="80"/>
      <c r="C84" s="21">
        <f t="shared" si="10"/>
        <v>0</v>
      </c>
      <c r="D84" s="22">
        <f t="shared" si="11"/>
        <v>0</v>
      </c>
      <c r="E84" s="25" t="e">
        <f t="shared" si="20"/>
        <v>#DIV/0!</v>
      </c>
      <c r="F84" s="25">
        <f t="shared" si="21"/>
        <v>0</v>
      </c>
      <c r="G84" s="25" t="e">
        <f t="shared" si="22"/>
        <v>#DIV/0!</v>
      </c>
      <c r="H84" s="134">
        <f t="shared" si="23"/>
        <v>0</v>
      </c>
      <c r="I84" s="49" t="b">
        <f t="shared" si="17"/>
        <v>0</v>
      </c>
      <c r="J84" s="21">
        <f t="shared" si="12"/>
        <v>0</v>
      </c>
      <c r="K84" s="25" t="e">
        <f t="shared" si="24"/>
        <v>#DIV/0!</v>
      </c>
      <c r="L84" s="17" t="e">
        <f t="shared" si="19"/>
        <v>#DIV/0!</v>
      </c>
    </row>
    <row r="85" spans="1:12">
      <c r="A85" s="79"/>
      <c r="B85" s="80"/>
      <c r="C85" s="21">
        <f t="shared" si="10"/>
        <v>0</v>
      </c>
      <c r="D85" s="22">
        <f t="shared" si="11"/>
        <v>0</v>
      </c>
      <c r="E85" s="25" t="e">
        <f t="shared" si="20"/>
        <v>#DIV/0!</v>
      </c>
      <c r="F85" s="25">
        <f t="shared" si="21"/>
        <v>0</v>
      </c>
      <c r="G85" s="25" t="e">
        <f t="shared" si="22"/>
        <v>#DIV/0!</v>
      </c>
      <c r="H85" s="134">
        <f t="shared" si="23"/>
        <v>0</v>
      </c>
      <c r="I85" s="49" t="b">
        <f t="shared" si="17"/>
        <v>0</v>
      </c>
      <c r="J85" s="21">
        <f t="shared" si="12"/>
        <v>0</v>
      </c>
      <c r="K85" s="25" t="e">
        <f t="shared" si="24"/>
        <v>#DIV/0!</v>
      </c>
      <c r="L85" s="17" t="e">
        <f t="shared" si="19"/>
        <v>#DIV/0!</v>
      </c>
    </row>
    <row r="86" spans="1:12">
      <c r="A86" s="79"/>
      <c r="B86" s="80"/>
      <c r="C86" s="21">
        <f t="shared" si="10"/>
        <v>0</v>
      </c>
      <c r="D86" s="22">
        <f t="shared" si="11"/>
        <v>0</v>
      </c>
      <c r="E86" s="25" t="e">
        <f t="shared" si="20"/>
        <v>#DIV/0!</v>
      </c>
      <c r="F86" s="25">
        <f t="shared" si="21"/>
        <v>0</v>
      </c>
      <c r="G86" s="25" t="e">
        <f t="shared" si="22"/>
        <v>#DIV/0!</v>
      </c>
      <c r="H86" s="134">
        <f t="shared" si="23"/>
        <v>0</v>
      </c>
      <c r="I86" s="49" t="b">
        <f t="shared" si="17"/>
        <v>0</v>
      </c>
      <c r="J86" s="21">
        <f t="shared" si="12"/>
        <v>0</v>
      </c>
      <c r="K86" s="25" t="e">
        <f t="shared" si="24"/>
        <v>#DIV/0!</v>
      </c>
      <c r="L86" s="17" t="e">
        <f t="shared" si="19"/>
        <v>#DIV/0!</v>
      </c>
    </row>
    <row r="87" spans="1:12">
      <c r="A87" s="79"/>
      <c r="B87" s="80"/>
      <c r="C87" s="21">
        <f t="shared" si="10"/>
        <v>0</v>
      </c>
      <c r="D87" s="22">
        <f t="shared" si="11"/>
        <v>0</v>
      </c>
      <c r="E87" s="25" t="e">
        <f t="shared" si="20"/>
        <v>#DIV/0!</v>
      </c>
      <c r="F87" s="25">
        <f t="shared" si="21"/>
        <v>0</v>
      </c>
      <c r="G87" s="25" t="e">
        <f t="shared" si="22"/>
        <v>#DIV/0!</v>
      </c>
      <c r="H87" s="134">
        <f t="shared" si="23"/>
        <v>0</v>
      </c>
      <c r="I87" s="49" t="b">
        <f t="shared" si="17"/>
        <v>0</v>
      </c>
      <c r="J87" s="21">
        <f t="shared" si="12"/>
        <v>0</v>
      </c>
      <c r="K87" s="25" t="e">
        <f t="shared" si="24"/>
        <v>#DIV/0!</v>
      </c>
      <c r="L87" s="17" t="e">
        <f t="shared" si="19"/>
        <v>#DIV/0!</v>
      </c>
    </row>
    <row r="88" spans="1:12">
      <c r="A88" s="79"/>
      <c r="B88" s="80"/>
      <c r="C88" s="21">
        <f t="shared" si="10"/>
        <v>0</v>
      </c>
      <c r="D88" s="22">
        <f t="shared" si="11"/>
        <v>0</v>
      </c>
      <c r="E88" s="25" t="e">
        <f t="shared" si="20"/>
        <v>#DIV/0!</v>
      </c>
      <c r="F88" s="25">
        <f t="shared" si="21"/>
        <v>0</v>
      </c>
      <c r="G88" s="25" t="e">
        <f t="shared" si="22"/>
        <v>#DIV/0!</v>
      </c>
      <c r="H88" s="134">
        <f t="shared" si="23"/>
        <v>0</v>
      </c>
      <c r="I88" s="49" t="b">
        <f t="shared" si="17"/>
        <v>0</v>
      </c>
      <c r="J88" s="21">
        <f t="shared" si="12"/>
        <v>0</v>
      </c>
      <c r="K88" s="25" t="e">
        <f t="shared" si="24"/>
        <v>#DIV/0!</v>
      </c>
      <c r="L88" s="17" t="e">
        <f t="shared" si="19"/>
        <v>#DIV/0!</v>
      </c>
    </row>
    <row r="89" spans="1:12">
      <c r="A89" s="79"/>
      <c r="B89" s="80"/>
      <c r="C89" s="21">
        <f t="shared" si="10"/>
        <v>0</v>
      </c>
      <c r="D89" s="22">
        <f t="shared" si="11"/>
        <v>0</v>
      </c>
      <c r="E89" s="25" t="e">
        <f t="shared" si="20"/>
        <v>#DIV/0!</v>
      </c>
      <c r="F89" s="25">
        <f t="shared" si="21"/>
        <v>0</v>
      </c>
      <c r="G89" s="25" t="e">
        <f t="shared" si="22"/>
        <v>#DIV/0!</v>
      </c>
      <c r="H89" s="134">
        <f t="shared" si="23"/>
        <v>0</v>
      </c>
      <c r="I89" s="49" t="b">
        <f t="shared" si="17"/>
        <v>0</v>
      </c>
      <c r="J89" s="21">
        <f t="shared" si="12"/>
        <v>0</v>
      </c>
      <c r="K89" s="25" t="e">
        <f t="shared" si="24"/>
        <v>#DIV/0!</v>
      </c>
      <c r="L89" s="17" t="e">
        <f t="shared" si="19"/>
        <v>#DIV/0!</v>
      </c>
    </row>
    <row r="90" spans="1:12">
      <c r="A90" s="79"/>
      <c r="B90" s="80"/>
      <c r="C90" s="21">
        <f t="shared" si="10"/>
        <v>0</v>
      </c>
      <c r="D90" s="22">
        <f t="shared" si="11"/>
        <v>0</v>
      </c>
      <c r="E90" s="25" t="e">
        <f t="shared" si="20"/>
        <v>#DIV/0!</v>
      </c>
      <c r="F90" s="25">
        <f t="shared" si="21"/>
        <v>0</v>
      </c>
      <c r="G90" s="25" t="e">
        <f t="shared" si="22"/>
        <v>#DIV/0!</v>
      </c>
      <c r="H90" s="134">
        <f t="shared" si="23"/>
        <v>0</v>
      </c>
      <c r="I90" s="49" t="b">
        <f t="shared" si="17"/>
        <v>0</v>
      </c>
      <c r="J90" s="21">
        <f t="shared" si="12"/>
        <v>0</v>
      </c>
      <c r="K90" s="25" t="e">
        <f t="shared" si="24"/>
        <v>#DIV/0!</v>
      </c>
      <c r="L90" s="17" t="e">
        <f t="shared" si="19"/>
        <v>#DIV/0!</v>
      </c>
    </row>
    <row r="91" spans="1:12">
      <c r="A91" s="79"/>
      <c r="B91" s="80"/>
      <c r="C91" s="21">
        <f t="shared" si="10"/>
        <v>0</v>
      </c>
      <c r="D91" s="22">
        <f t="shared" si="11"/>
        <v>0</v>
      </c>
      <c r="E91" s="25" t="e">
        <f t="shared" si="20"/>
        <v>#DIV/0!</v>
      </c>
      <c r="F91" s="25">
        <f t="shared" si="21"/>
        <v>0</v>
      </c>
      <c r="G91" s="25" t="e">
        <f t="shared" si="22"/>
        <v>#DIV/0!</v>
      </c>
      <c r="H91" s="134">
        <f t="shared" si="23"/>
        <v>0</v>
      </c>
      <c r="I91" s="49" t="b">
        <f t="shared" si="17"/>
        <v>0</v>
      </c>
      <c r="J91" s="21">
        <f t="shared" si="12"/>
        <v>0</v>
      </c>
      <c r="K91" s="25" t="e">
        <f t="shared" si="24"/>
        <v>#DIV/0!</v>
      </c>
      <c r="L91" s="17" t="e">
        <f t="shared" si="19"/>
        <v>#DIV/0!</v>
      </c>
    </row>
    <row r="92" spans="1:12">
      <c r="A92" s="79"/>
      <c r="B92" s="80"/>
      <c r="C92" s="21">
        <f t="shared" si="10"/>
        <v>0</v>
      </c>
      <c r="D92" s="22">
        <f t="shared" si="11"/>
        <v>0</v>
      </c>
      <c r="E92" s="25" t="e">
        <f t="shared" si="20"/>
        <v>#DIV/0!</v>
      </c>
      <c r="F92" s="25">
        <f t="shared" si="21"/>
        <v>0</v>
      </c>
      <c r="G92" s="25" t="e">
        <f t="shared" si="22"/>
        <v>#DIV/0!</v>
      </c>
      <c r="H92" s="134">
        <f t="shared" si="23"/>
        <v>0</v>
      </c>
      <c r="I92" s="49" t="b">
        <f t="shared" si="17"/>
        <v>0</v>
      </c>
      <c r="J92" s="21">
        <f t="shared" si="12"/>
        <v>0</v>
      </c>
      <c r="K92" s="25" t="e">
        <f t="shared" si="24"/>
        <v>#DIV/0!</v>
      </c>
      <c r="L92" s="17" t="e">
        <f t="shared" si="19"/>
        <v>#DIV/0!</v>
      </c>
    </row>
    <row r="93" spans="1:12">
      <c r="A93" s="79"/>
      <c r="B93" s="80"/>
      <c r="C93" s="21">
        <f t="shared" si="10"/>
        <v>0</v>
      </c>
      <c r="D93" s="22">
        <f t="shared" si="11"/>
        <v>0</v>
      </c>
      <c r="E93" s="25" t="e">
        <f t="shared" si="20"/>
        <v>#DIV/0!</v>
      </c>
      <c r="F93" s="25">
        <f t="shared" si="21"/>
        <v>0</v>
      </c>
      <c r="G93" s="25" t="e">
        <f t="shared" si="22"/>
        <v>#DIV/0!</v>
      </c>
      <c r="H93" s="134">
        <f t="shared" si="23"/>
        <v>0</v>
      </c>
      <c r="I93" s="49" t="b">
        <f t="shared" si="17"/>
        <v>0</v>
      </c>
      <c r="J93" s="21">
        <f t="shared" si="12"/>
        <v>0</v>
      </c>
      <c r="K93" s="25" t="e">
        <f t="shared" si="24"/>
        <v>#DIV/0!</v>
      </c>
      <c r="L93" s="17" t="e">
        <f t="shared" si="19"/>
        <v>#DIV/0!</v>
      </c>
    </row>
    <row r="94" spans="1:12">
      <c r="A94" s="79"/>
      <c r="B94" s="80"/>
      <c r="C94" s="21">
        <f t="shared" si="10"/>
        <v>0</v>
      </c>
      <c r="D94" s="22">
        <f t="shared" si="11"/>
        <v>0</v>
      </c>
      <c r="E94" s="25" t="e">
        <f t="shared" si="20"/>
        <v>#DIV/0!</v>
      </c>
      <c r="F94" s="25">
        <f t="shared" si="21"/>
        <v>0</v>
      </c>
      <c r="G94" s="25" t="e">
        <f t="shared" si="22"/>
        <v>#DIV/0!</v>
      </c>
      <c r="H94" s="134">
        <f t="shared" si="23"/>
        <v>0</v>
      </c>
      <c r="I94" s="49" t="b">
        <f t="shared" si="17"/>
        <v>0</v>
      </c>
      <c r="J94" s="21">
        <f t="shared" si="12"/>
        <v>0</v>
      </c>
      <c r="K94" s="25" t="e">
        <f t="shared" si="24"/>
        <v>#DIV/0!</v>
      </c>
      <c r="L94" s="17" t="e">
        <f t="shared" si="19"/>
        <v>#DIV/0!</v>
      </c>
    </row>
    <row r="95" spans="1:12">
      <c r="A95" s="79"/>
      <c r="B95" s="80"/>
      <c r="C95" s="21">
        <f t="shared" si="10"/>
        <v>0</v>
      </c>
      <c r="D95" s="22">
        <f t="shared" si="11"/>
        <v>0</v>
      </c>
      <c r="E95" s="25" t="e">
        <f t="shared" si="20"/>
        <v>#DIV/0!</v>
      </c>
      <c r="F95" s="25">
        <f t="shared" si="21"/>
        <v>0</v>
      </c>
      <c r="G95" s="25" t="e">
        <f t="shared" si="22"/>
        <v>#DIV/0!</v>
      </c>
      <c r="H95" s="134">
        <f t="shared" si="23"/>
        <v>0</v>
      </c>
      <c r="I95" s="49" t="b">
        <f t="shared" si="17"/>
        <v>0</v>
      </c>
      <c r="J95" s="21">
        <f t="shared" si="12"/>
        <v>0</v>
      </c>
      <c r="K95" s="25" t="e">
        <f t="shared" si="24"/>
        <v>#DIV/0!</v>
      </c>
      <c r="L95" s="17" t="e">
        <f t="shared" si="19"/>
        <v>#DIV/0!</v>
      </c>
    </row>
    <row r="96" spans="1:12">
      <c r="A96" s="79"/>
      <c r="B96" s="80"/>
      <c r="C96" s="21">
        <f t="shared" si="10"/>
        <v>0</v>
      </c>
      <c r="D96" s="22">
        <f t="shared" si="11"/>
        <v>0</v>
      </c>
      <c r="E96" s="25" t="e">
        <f t="shared" si="20"/>
        <v>#DIV/0!</v>
      </c>
      <c r="F96" s="25">
        <f t="shared" si="21"/>
        <v>0</v>
      </c>
      <c r="G96" s="25" t="e">
        <f t="shared" si="22"/>
        <v>#DIV/0!</v>
      </c>
      <c r="H96" s="134">
        <f t="shared" si="23"/>
        <v>0</v>
      </c>
      <c r="I96" s="49" t="b">
        <f t="shared" si="17"/>
        <v>0</v>
      </c>
      <c r="J96" s="21">
        <f t="shared" si="12"/>
        <v>0</v>
      </c>
      <c r="K96" s="25" t="e">
        <f t="shared" si="24"/>
        <v>#DIV/0!</v>
      </c>
      <c r="L96" s="17" t="e">
        <f t="shared" si="19"/>
        <v>#DIV/0!</v>
      </c>
    </row>
    <row r="97" spans="1:12">
      <c r="A97" s="79"/>
      <c r="B97" s="80"/>
      <c r="C97" s="21">
        <f t="shared" si="10"/>
        <v>0</v>
      </c>
      <c r="D97" s="22">
        <f t="shared" si="11"/>
        <v>0</v>
      </c>
      <c r="E97" s="25" t="e">
        <f t="shared" si="20"/>
        <v>#DIV/0!</v>
      </c>
      <c r="F97" s="25">
        <f t="shared" si="21"/>
        <v>0</v>
      </c>
      <c r="G97" s="25" t="e">
        <f t="shared" si="22"/>
        <v>#DIV/0!</v>
      </c>
      <c r="H97" s="134">
        <f t="shared" si="23"/>
        <v>0</v>
      </c>
      <c r="I97" s="49" t="b">
        <f t="shared" si="17"/>
        <v>0</v>
      </c>
      <c r="J97" s="21">
        <f t="shared" si="12"/>
        <v>0</v>
      </c>
      <c r="K97" s="25" t="e">
        <f t="shared" si="24"/>
        <v>#DIV/0!</v>
      </c>
      <c r="L97" s="17" t="e">
        <f t="shared" si="19"/>
        <v>#DIV/0!</v>
      </c>
    </row>
    <row r="98" spans="1:12">
      <c r="A98" s="79"/>
      <c r="B98" s="80"/>
      <c r="C98" s="21">
        <f t="shared" si="10"/>
        <v>0</v>
      </c>
      <c r="D98" s="22">
        <f t="shared" si="11"/>
        <v>0</v>
      </c>
      <c r="E98" s="25" t="e">
        <f t="shared" si="20"/>
        <v>#DIV/0!</v>
      </c>
      <c r="F98" s="25">
        <f t="shared" si="21"/>
        <v>0</v>
      </c>
      <c r="G98" s="25" t="e">
        <f t="shared" si="22"/>
        <v>#DIV/0!</v>
      </c>
      <c r="H98" s="134">
        <f t="shared" si="23"/>
        <v>0</v>
      </c>
      <c r="I98" s="49" t="b">
        <f t="shared" si="17"/>
        <v>0</v>
      </c>
      <c r="J98" s="21">
        <f t="shared" si="12"/>
        <v>0</v>
      </c>
      <c r="K98" s="25" t="e">
        <f t="shared" si="24"/>
        <v>#DIV/0!</v>
      </c>
      <c r="L98" s="17" t="e">
        <f t="shared" si="19"/>
        <v>#DIV/0!</v>
      </c>
    </row>
    <row r="99" spans="1:12">
      <c r="A99" s="79"/>
      <c r="B99" s="80"/>
      <c r="C99" s="21">
        <f t="shared" si="10"/>
        <v>0</v>
      </c>
      <c r="D99" s="22">
        <f t="shared" si="11"/>
        <v>0</v>
      </c>
      <c r="E99" s="25" t="e">
        <f t="shared" si="20"/>
        <v>#DIV/0!</v>
      </c>
      <c r="F99" s="25">
        <f t="shared" si="21"/>
        <v>0</v>
      </c>
      <c r="G99" s="25" t="e">
        <f t="shared" si="22"/>
        <v>#DIV/0!</v>
      </c>
      <c r="H99" s="134">
        <f t="shared" si="23"/>
        <v>0</v>
      </c>
      <c r="I99" s="49" t="b">
        <f t="shared" si="17"/>
        <v>0</v>
      </c>
      <c r="J99" s="21">
        <f t="shared" si="12"/>
        <v>0</v>
      </c>
      <c r="K99" s="25" t="e">
        <f t="shared" si="24"/>
        <v>#DIV/0!</v>
      </c>
      <c r="L99" s="17" t="e">
        <f t="shared" si="19"/>
        <v>#DIV/0!</v>
      </c>
    </row>
    <row r="100" spans="1:12">
      <c r="A100" s="79"/>
      <c r="B100" s="80"/>
      <c r="C100" s="21">
        <f t="shared" si="10"/>
        <v>0</v>
      </c>
      <c r="D100" s="22">
        <f t="shared" si="11"/>
        <v>0</v>
      </c>
      <c r="E100" s="25" t="e">
        <f t="shared" si="20"/>
        <v>#DIV/0!</v>
      </c>
      <c r="F100" s="25">
        <f t="shared" si="21"/>
        <v>0</v>
      </c>
      <c r="G100" s="25" t="e">
        <f t="shared" si="22"/>
        <v>#DIV/0!</v>
      </c>
      <c r="H100" s="134">
        <f t="shared" si="23"/>
        <v>0</v>
      </c>
      <c r="I100" s="49" t="b">
        <f t="shared" si="17"/>
        <v>0</v>
      </c>
      <c r="J100" s="21">
        <f t="shared" si="12"/>
        <v>0</v>
      </c>
      <c r="K100" s="25" t="e">
        <f t="shared" si="24"/>
        <v>#DIV/0!</v>
      </c>
      <c r="L100" s="17" t="e">
        <f t="shared" si="19"/>
        <v>#DIV/0!</v>
      </c>
    </row>
    <row r="101" spans="1:12">
      <c r="A101" s="79"/>
      <c r="B101" s="80"/>
      <c r="C101" s="21">
        <f t="shared" si="10"/>
        <v>0</v>
      </c>
      <c r="D101" s="22">
        <f t="shared" si="11"/>
        <v>0</v>
      </c>
      <c r="E101" s="25" t="e">
        <f t="shared" si="20"/>
        <v>#DIV/0!</v>
      </c>
      <c r="F101" s="25">
        <f t="shared" si="21"/>
        <v>0</v>
      </c>
      <c r="G101" s="25" t="e">
        <f t="shared" si="22"/>
        <v>#DIV/0!</v>
      </c>
      <c r="H101" s="134">
        <f t="shared" si="23"/>
        <v>0</v>
      </c>
      <c r="I101" s="49" t="b">
        <f t="shared" si="17"/>
        <v>0</v>
      </c>
      <c r="J101" s="21">
        <f t="shared" si="12"/>
        <v>0</v>
      </c>
      <c r="K101" s="25" t="e">
        <f t="shared" si="24"/>
        <v>#DIV/0!</v>
      </c>
      <c r="L101" s="17" t="e">
        <f t="shared" si="19"/>
        <v>#DIV/0!</v>
      </c>
    </row>
    <row r="102" spans="1:12">
      <c r="A102" s="79"/>
      <c r="B102" s="80"/>
      <c r="C102" s="21">
        <f t="shared" si="10"/>
        <v>0</v>
      </c>
      <c r="D102" s="22">
        <f t="shared" si="11"/>
        <v>0</v>
      </c>
      <c r="E102" s="25" t="e">
        <f t="shared" si="20"/>
        <v>#DIV/0!</v>
      </c>
      <c r="F102" s="25">
        <f t="shared" si="21"/>
        <v>0</v>
      </c>
      <c r="G102" s="25" t="e">
        <f t="shared" si="22"/>
        <v>#DIV/0!</v>
      </c>
      <c r="H102" s="134">
        <f t="shared" si="23"/>
        <v>0</v>
      </c>
      <c r="I102" s="49" t="b">
        <f t="shared" si="17"/>
        <v>0</v>
      </c>
      <c r="J102" s="21">
        <f t="shared" si="12"/>
        <v>0</v>
      </c>
      <c r="K102" s="25" t="e">
        <f t="shared" si="24"/>
        <v>#DIV/0!</v>
      </c>
      <c r="L102" s="17" t="e">
        <f t="shared" si="19"/>
        <v>#DIV/0!</v>
      </c>
    </row>
    <row r="103" spans="1:12">
      <c r="A103" s="79"/>
      <c r="B103" s="80"/>
      <c r="C103" s="21">
        <f t="shared" si="10"/>
        <v>0</v>
      </c>
      <c r="D103" s="22">
        <f t="shared" si="11"/>
        <v>0</v>
      </c>
      <c r="E103" s="25" t="e">
        <f t="shared" si="20"/>
        <v>#DIV/0!</v>
      </c>
      <c r="F103" s="25">
        <f t="shared" si="21"/>
        <v>0</v>
      </c>
      <c r="G103" s="25" t="e">
        <f t="shared" si="22"/>
        <v>#DIV/0!</v>
      </c>
      <c r="H103" s="134">
        <f t="shared" si="23"/>
        <v>0</v>
      </c>
      <c r="I103" s="49" t="b">
        <f t="shared" si="17"/>
        <v>0</v>
      </c>
      <c r="J103" s="21">
        <f t="shared" si="12"/>
        <v>0</v>
      </c>
      <c r="K103" s="25" t="e">
        <f t="shared" si="24"/>
        <v>#DIV/0!</v>
      </c>
      <c r="L103" s="17" t="e">
        <f t="shared" si="19"/>
        <v>#DIV/0!</v>
      </c>
    </row>
    <row r="104" spans="1:12">
      <c r="A104" s="79"/>
      <c r="B104" s="80"/>
      <c r="C104" s="21">
        <f t="shared" si="10"/>
        <v>0</v>
      </c>
      <c r="D104" s="22">
        <f t="shared" si="11"/>
        <v>0</v>
      </c>
      <c r="E104" s="25" t="e">
        <f t="shared" si="20"/>
        <v>#DIV/0!</v>
      </c>
      <c r="F104" s="25">
        <f t="shared" si="21"/>
        <v>0</v>
      </c>
      <c r="G104" s="25" t="e">
        <f t="shared" si="22"/>
        <v>#DIV/0!</v>
      </c>
      <c r="H104" s="134">
        <f t="shared" si="23"/>
        <v>0</v>
      </c>
      <c r="I104" s="49" t="b">
        <f t="shared" si="17"/>
        <v>0</v>
      </c>
      <c r="J104" s="21">
        <f t="shared" si="12"/>
        <v>0</v>
      </c>
      <c r="K104" s="25" t="e">
        <f t="shared" si="24"/>
        <v>#DIV/0!</v>
      </c>
      <c r="L104" s="17" t="e">
        <f t="shared" si="19"/>
        <v>#DIV/0!</v>
      </c>
    </row>
    <row r="105" spans="1:12">
      <c r="A105" s="79"/>
      <c r="B105" s="80"/>
      <c r="C105" s="21">
        <f t="shared" si="10"/>
        <v>0</v>
      </c>
      <c r="D105" s="22">
        <f t="shared" si="11"/>
        <v>0</v>
      </c>
      <c r="E105" s="25" t="e">
        <f t="shared" si="20"/>
        <v>#DIV/0!</v>
      </c>
      <c r="F105" s="25">
        <f t="shared" si="21"/>
        <v>0</v>
      </c>
      <c r="G105" s="25" t="e">
        <f t="shared" si="22"/>
        <v>#DIV/0!</v>
      </c>
      <c r="H105" s="134">
        <f t="shared" si="23"/>
        <v>0</v>
      </c>
      <c r="I105" s="49" t="b">
        <f t="shared" si="17"/>
        <v>0</v>
      </c>
      <c r="J105" s="21">
        <f t="shared" si="12"/>
        <v>0</v>
      </c>
      <c r="K105" s="25" t="e">
        <f t="shared" si="24"/>
        <v>#DIV/0!</v>
      </c>
      <c r="L105" s="17" t="e">
        <f t="shared" si="19"/>
        <v>#DIV/0!</v>
      </c>
    </row>
    <row r="106" spans="1:12">
      <c r="A106" s="79"/>
      <c r="B106" s="80"/>
      <c r="C106" s="21">
        <f t="shared" ref="C106:C150" si="25">B106*$D$3</f>
        <v>0</v>
      </c>
      <c r="D106" s="22">
        <f t="shared" ref="D106:D150" si="26">C106^2</f>
        <v>0</v>
      </c>
      <c r="E106" s="25" t="e">
        <f t="shared" si="20"/>
        <v>#DIV/0!</v>
      </c>
      <c r="F106" s="25">
        <f t="shared" si="21"/>
        <v>0</v>
      </c>
      <c r="G106" s="25" t="e">
        <f t="shared" si="22"/>
        <v>#DIV/0!</v>
      </c>
      <c r="H106" s="134">
        <f t="shared" si="23"/>
        <v>0</v>
      </c>
      <c r="I106" s="49" t="b">
        <f t="shared" si="17"/>
        <v>0</v>
      </c>
      <c r="J106" s="21">
        <f t="shared" ref="J106:J150" si="27">$D$4</f>
        <v>0</v>
      </c>
      <c r="K106" s="25" t="e">
        <f t="shared" si="24"/>
        <v>#DIV/0!</v>
      </c>
      <c r="L106" s="17" t="e">
        <f t="shared" si="19"/>
        <v>#DIV/0!</v>
      </c>
    </row>
    <row r="107" spans="1:12">
      <c r="A107" s="79"/>
      <c r="B107" s="80"/>
      <c r="C107" s="21">
        <f t="shared" si="25"/>
        <v>0</v>
      </c>
      <c r="D107" s="22">
        <f t="shared" si="26"/>
        <v>0</v>
      </c>
      <c r="E107" s="25" t="e">
        <f t="shared" si="20"/>
        <v>#DIV/0!</v>
      </c>
      <c r="F107" s="25">
        <f t="shared" si="21"/>
        <v>0</v>
      </c>
      <c r="G107" s="25" t="e">
        <f t="shared" si="22"/>
        <v>#DIV/0!</v>
      </c>
      <c r="H107" s="134">
        <f t="shared" si="23"/>
        <v>0</v>
      </c>
      <c r="I107" s="49" t="b">
        <f t="shared" si="17"/>
        <v>0</v>
      </c>
      <c r="J107" s="21">
        <f t="shared" si="27"/>
        <v>0</v>
      </c>
      <c r="K107" s="25" t="e">
        <f t="shared" si="24"/>
        <v>#DIV/0!</v>
      </c>
      <c r="L107" s="17" t="e">
        <f t="shared" si="19"/>
        <v>#DIV/0!</v>
      </c>
    </row>
    <row r="108" spans="1:12">
      <c r="A108" s="79"/>
      <c r="B108" s="80"/>
      <c r="C108" s="21">
        <f t="shared" si="25"/>
        <v>0</v>
      </c>
      <c r="D108" s="22">
        <f t="shared" si="26"/>
        <v>0</v>
      </c>
      <c r="E108" s="25" t="e">
        <f t="shared" si="20"/>
        <v>#DIV/0!</v>
      </c>
      <c r="F108" s="25">
        <f t="shared" si="21"/>
        <v>0</v>
      </c>
      <c r="G108" s="25" t="e">
        <f t="shared" si="22"/>
        <v>#DIV/0!</v>
      </c>
      <c r="H108" s="134">
        <f t="shared" si="23"/>
        <v>0</v>
      </c>
      <c r="I108" s="49" t="b">
        <f t="shared" si="17"/>
        <v>0</v>
      </c>
      <c r="J108" s="21">
        <f t="shared" si="27"/>
        <v>0</v>
      </c>
      <c r="K108" s="25" t="e">
        <f t="shared" si="24"/>
        <v>#DIV/0!</v>
      </c>
      <c r="L108" s="17" t="e">
        <f t="shared" si="19"/>
        <v>#DIV/0!</v>
      </c>
    </row>
    <row r="109" spans="1:12">
      <c r="A109" s="79"/>
      <c r="B109" s="80"/>
      <c r="C109" s="21">
        <f t="shared" si="25"/>
        <v>0</v>
      </c>
      <c r="D109" s="22">
        <f t="shared" si="26"/>
        <v>0</v>
      </c>
      <c r="E109" s="25" t="e">
        <f t="shared" si="20"/>
        <v>#DIV/0!</v>
      </c>
      <c r="F109" s="25">
        <f t="shared" si="21"/>
        <v>0</v>
      </c>
      <c r="G109" s="25" t="e">
        <f t="shared" si="22"/>
        <v>#DIV/0!</v>
      </c>
      <c r="H109" s="134">
        <f t="shared" si="23"/>
        <v>0</v>
      </c>
      <c r="I109" s="49" t="b">
        <f t="shared" si="17"/>
        <v>0</v>
      </c>
      <c r="J109" s="21">
        <f t="shared" si="27"/>
        <v>0</v>
      </c>
      <c r="K109" s="25" t="e">
        <f t="shared" si="24"/>
        <v>#DIV/0!</v>
      </c>
      <c r="L109" s="17" t="e">
        <f t="shared" si="19"/>
        <v>#DIV/0!</v>
      </c>
    </row>
    <row r="110" spans="1:12">
      <c r="A110" s="79"/>
      <c r="B110" s="80"/>
      <c r="C110" s="21">
        <f t="shared" si="25"/>
        <v>0</v>
      </c>
      <c r="D110" s="22">
        <f t="shared" si="26"/>
        <v>0</v>
      </c>
      <c r="E110" s="25" t="e">
        <f t="shared" si="20"/>
        <v>#DIV/0!</v>
      </c>
      <c r="F110" s="25">
        <f t="shared" si="21"/>
        <v>0</v>
      </c>
      <c r="G110" s="25" t="e">
        <f t="shared" si="22"/>
        <v>#DIV/0!</v>
      </c>
      <c r="H110" s="134">
        <f t="shared" si="23"/>
        <v>0</v>
      </c>
      <c r="I110" s="49" t="b">
        <f t="shared" si="17"/>
        <v>0</v>
      </c>
      <c r="J110" s="21">
        <f t="shared" si="27"/>
        <v>0</v>
      </c>
      <c r="K110" s="25" t="e">
        <f t="shared" si="24"/>
        <v>#DIV/0!</v>
      </c>
      <c r="L110" s="17" t="e">
        <f t="shared" si="19"/>
        <v>#DIV/0!</v>
      </c>
    </row>
    <row r="111" spans="1:12">
      <c r="A111" s="79"/>
      <c r="B111" s="80"/>
      <c r="C111" s="21">
        <f t="shared" si="25"/>
        <v>0</v>
      </c>
      <c r="D111" s="22">
        <f t="shared" si="26"/>
        <v>0</v>
      </c>
      <c r="E111" s="25" t="e">
        <f t="shared" si="20"/>
        <v>#DIV/0!</v>
      </c>
      <c r="F111" s="25">
        <f t="shared" si="21"/>
        <v>0</v>
      </c>
      <c r="G111" s="25" t="e">
        <f t="shared" si="22"/>
        <v>#DIV/0!</v>
      </c>
      <c r="H111" s="134">
        <f t="shared" si="23"/>
        <v>0</v>
      </c>
      <c r="I111" s="49" t="b">
        <f t="shared" si="17"/>
        <v>0</v>
      </c>
      <c r="J111" s="21">
        <f t="shared" si="27"/>
        <v>0</v>
      </c>
      <c r="K111" s="25" t="e">
        <f t="shared" si="24"/>
        <v>#DIV/0!</v>
      </c>
      <c r="L111" s="17" t="e">
        <f t="shared" si="19"/>
        <v>#DIV/0!</v>
      </c>
    </row>
    <row r="112" spans="1:12">
      <c r="A112" s="79"/>
      <c r="B112" s="80"/>
      <c r="C112" s="21">
        <f t="shared" si="25"/>
        <v>0</v>
      </c>
      <c r="D112" s="22">
        <f t="shared" si="26"/>
        <v>0</v>
      </c>
      <c r="E112" s="25" t="e">
        <f t="shared" si="20"/>
        <v>#DIV/0!</v>
      </c>
      <c r="F112" s="25">
        <f t="shared" si="21"/>
        <v>0</v>
      </c>
      <c r="G112" s="25" t="e">
        <f t="shared" si="22"/>
        <v>#DIV/0!</v>
      </c>
      <c r="H112" s="134">
        <f t="shared" si="23"/>
        <v>0</v>
      </c>
      <c r="I112" s="49" t="b">
        <f t="shared" si="17"/>
        <v>0</v>
      </c>
      <c r="J112" s="21">
        <f t="shared" si="27"/>
        <v>0</v>
      </c>
      <c r="K112" s="25" t="e">
        <f t="shared" si="24"/>
        <v>#DIV/0!</v>
      </c>
      <c r="L112" s="17" t="e">
        <f t="shared" si="19"/>
        <v>#DIV/0!</v>
      </c>
    </row>
    <row r="113" spans="1:12">
      <c r="A113" s="79"/>
      <c r="B113" s="80"/>
      <c r="C113" s="21">
        <f t="shared" si="25"/>
        <v>0</v>
      </c>
      <c r="D113" s="22">
        <f t="shared" si="26"/>
        <v>0</v>
      </c>
      <c r="E113" s="25" t="e">
        <f t="shared" si="20"/>
        <v>#DIV/0!</v>
      </c>
      <c r="F113" s="25">
        <f t="shared" si="21"/>
        <v>0</v>
      </c>
      <c r="G113" s="25" t="e">
        <f t="shared" si="22"/>
        <v>#DIV/0!</v>
      </c>
      <c r="H113" s="134">
        <f t="shared" si="23"/>
        <v>0</v>
      </c>
      <c r="I113" s="49" t="b">
        <f t="shared" si="17"/>
        <v>0</v>
      </c>
      <c r="J113" s="21">
        <f t="shared" si="27"/>
        <v>0</v>
      </c>
      <c r="K113" s="25" t="e">
        <f t="shared" si="24"/>
        <v>#DIV/0!</v>
      </c>
      <c r="L113" s="17" t="e">
        <f t="shared" si="19"/>
        <v>#DIV/0!</v>
      </c>
    </row>
    <row r="114" spans="1:12">
      <c r="A114" s="79"/>
      <c r="B114" s="80"/>
      <c r="C114" s="21">
        <f t="shared" si="25"/>
        <v>0</v>
      </c>
      <c r="D114" s="22">
        <f t="shared" si="26"/>
        <v>0</v>
      </c>
      <c r="E114" s="25" t="e">
        <f t="shared" si="20"/>
        <v>#DIV/0!</v>
      </c>
      <c r="F114" s="25">
        <f t="shared" si="21"/>
        <v>0</v>
      </c>
      <c r="G114" s="25" t="e">
        <f t="shared" si="22"/>
        <v>#DIV/0!</v>
      </c>
      <c r="H114" s="134">
        <f t="shared" si="23"/>
        <v>0</v>
      </c>
      <c r="I114" s="49" t="b">
        <f t="shared" si="17"/>
        <v>0</v>
      </c>
      <c r="J114" s="21">
        <f t="shared" si="27"/>
        <v>0</v>
      </c>
      <c r="K114" s="25" t="e">
        <f t="shared" si="24"/>
        <v>#DIV/0!</v>
      </c>
      <c r="L114" s="17" t="e">
        <f t="shared" si="19"/>
        <v>#DIV/0!</v>
      </c>
    </row>
    <row r="115" spans="1:12">
      <c r="A115" s="79"/>
      <c r="B115" s="80"/>
      <c r="C115" s="21">
        <f t="shared" si="25"/>
        <v>0</v>
      </c>
      <c r="D115" s="22">
        <f t="shared" si="26"/>
        <v>0</v>
      </c>
      <c r="E115" s="25" t="e">
        <f t="shared" si="20"/>
        <v>#DIV/0!</v>
      </c>
      <c r="F115" s="25">
        <f t="shared" si="21"/>
        <v>0</v>
      </c>
      <c r="G115" s="25" t="e">
        <f t="shared" si="22"/>
        <v>#DIV/0!</v>
      </c>
      <c r="H115" s="134">
        <f t="shared" si="23"/>
        <v>0</v>
      </c>
      <c r="I115" s="49" t="b">
        <f t="shared" ref="I115:I150" si="28">IF(AND(10&lt;H115,H115&lt;100),10,IF(AND(1&lt;H115,H115&lt;10),1,IF(AND(0.1&lt;H115,H115&lt;1),0.1,IF(AND(0.01&lt;H115,H115&lt;0.1),0.01,IF(AND(0.001&lt;H115,H115&lt;0.01),0.001)))))</f>
        <v>0</v>
      </c>
      <c r="J115" s="21">
        <f t="shared" si="27"/>
        <v>0</v>
      </c>
      <c r="K115" s="25" t="e">
        <f t="shared" ref="K115:K150" si="29">+MROUND(G115,I115)</f>
        <v>#DIV/0!</v>
      </c>
      <c r="L115" s="17" t="e">
        <f t="shared" ref="L115:L150" si="30">IF(K115&gt;$D$4,"Overschrijding","Geen overschrijding")</f>
        <v>#DIV/0!</v>
      </c>
    </row>
    <row r="116" spans="1:12">
      <c r="A116" s="79"/>
      <c r="B116" s="80"/>
      <c r="C116" s="21">
        <f t="shared" si="25"/>
        <v>0</v>
      </c>
      <c r="D116" s="22">
        <f t="shared" si="26"/>
        <v>0</v>
      </c>
      <c r="E116" s="25" t="e">
        <f t="shared" si="20"/>
        <v>#DIV/0!</v>
      </c>
      <c r="F116" s="25">
        <f t="shared" si="21"/>
        <v>0</v>
      </c>
      <c r="G116" s="25" t="e">
        <f t="shared" si="22"/>
        <v>#DIV/0!</v>
      </c>
      <c r="H116" s="134">
        <f t="shared" si="23"/>
        <v>0</v>
      </c>
      <c r="I116" s="49" t="b">
        <f t="shared" si="28"/>
        <v>0</v>
      </c>
      <c r="J116" s="21">
        <f t="shared" si="27"/>
        <v>0</v>
      </c>
      <c r="K116" s="25" t="e">
        <f t="shared" si="29"/>
        <v>#DIV/0!</v>
      </c>
      <c r="L116" s="17" t="e">
        <f t="shared" si="30"/>
        <v>#DIV/0!</v>
      </c>
    </row>
    <row r="117" spans="1:12">
      <c r="A117" s="79"/>
      <c r="B117" s="80"/>
      <c r="C117" s="21">
        <f t="shared" si="25"/>
        <v>0</v>
      </c>
      <c r="D117" s="22">
        <f t="shared" si="26"/>
        <v>0</v>
      </c>
      <c r="E117" s="25" t="e">
        <f t="shared" si="20"/>
        <v>#DIV/0!</v>
      </c>
      <c r="F117" s="25">
        <f t="shared" si="21"/>
        <v>0</v>
      </c>
      <c r="G117" s="25" t="e">
        <f t="shared" si="22"/>
        <v>#DIV/0!</v>
      </c>
      <c r="H117" s="134">
        <f t="shared" si="23"/>
        <v>0</v>
      </c>
      <c r="I117" s="49" t="b">
        <f t="shared" si="28"/>
        <v>0</v>
      </c>
      <c r="J117" s="21">
        <f t="shared" si="27"/>
        <v>0</v>
      </c>
      <c r="K117" s="25" t="e">
        <f t="shared" si="29"/>
        <v>#DIV/0!</v>
      </c>
      <c r="L117" s="17" t="e">
        <f t="shared" si="30"/>
        <v>#DIV/0!</v>
      </c>
    </row>
    <row r="118" spans="1:12">
      <c r="A118" s="79"/>
      <c r="B118" s="80"/>
      <c r="C118" s="21">
        <f t="shared" si="25"/>
        <v>0</v>
      </c>
      <c r="D118" s="22">
        <f t="shared" si="26"/>
        <v>0</v>
      </c>
      <c r="E118" s="25" t="e">
        <f t="shared" si="20"/>
        <v>#DIV/0!</v>
      </c>
      <c r="F118" s="25">
        <f t="shared" si="21"/>
        <v>0</v>
      </c>
      <c r="G118" s="25" t="e">
        <f t="shared" si="22"/>
        <v>#DIV/0!</v>
      </c>
      <c r="H118" s="134">
        <f t="shared" si="23"/>
        <v>0</v>
      </c>
      <c r="I118" s="49" t="b">
        <f t="shared" si="28"/>
        <v>0</v>
      </c>
      <c r="J118" s="21">
        <f t="shared" si="27"/>
        <v>0</v>
      </c>
      <c r="K118" s="25" t="e">
        <f t="shared" si="29"/>
        <v>#DIV/0!</v>
      </c>
      <c r="L118" s="17" t="e">
        <f t="shared" si="30"/>
        <v>#DIV/0!</v>
      </c>
    </row>
    <row r="119" spans="1:12">
      <c r="A119" s="79"/>
      <c r="B119" s="80"/>
      <c r="C119" s="21">
        <f t="shared" si="25"/>
        <v>0</v>
      </c>
      <c r="D119" s="22">
        <f t="shared" si="26"/>
        <v>0</v>
      </c>
      <c r="E119" s="25" t="e">
        <f t="shared" si="20"/>
        <v>#DIV/0!</v>
      </c>
      <c r="F119" s="25">
        <f t="shared" si="21"/>
        <v>0</v>
      </c>
      <c r="G119" s="25" t="e">
        <f t="shared" si="22"/>
        <v>#DIV/0!</v>
      </c>
      <c r="H119" s="134">
        <f t="shared" si="23"/>
        <v>0</v>
      </c>
      <c r="I119" s="49" t="b">
        <f t="shared" si="28"/>
        <v>0</v>
      </c>
      <c r="J119" s="21">
        <f t="shared" si="27"/>
        <v>0</v>
      </c>
      <c r="K119" s="25" t="e">
        <f t="shared" si="29"/>
        <v>#DIV/0!</v>
      </c>
      <c r="L119" s="17" t="e">
        <f t="shared" si="30"/>
        <v>#DIV/0!</v>
      </c>
    </row>
    <row r="120" spans="1:12">
      <c r="A120" s="79"/>
      <c r="B120" s="80"/>
      <c r="C120" s="21">
        <f t="shared" si="25"/>
        <v>0</v>
      </c>
      <c r="D120" s="22">
        <f t="shared" si="26"/>
        <v>0</v>
      </c>
      <c r="E120" s="25" t="e">
        <f t="shared" si="20"/>
        <v>#DIV/0!</v>
      </c>
      <c r="F120" s="25">
        <f t="shared" si="21"/>
        <v>0</v>
      </c>
      <c r="G120" s="25" t="e">
        <f t="shared" si="22"/>
        <v>#DIV/0!</v>
      </c>
      <c r="H120" s="134">
        <f t="shared" si="23"/>
        <v>0</v>
      </c>
      <c r="I120" s="49" t="b">
        <f t="shared" si="28"/>
        <v>0</v>
      </c>
      <c r="J120" s="21">
        <f t="shared" si="27"/>
        <v>0</v>
      </c>
      <c r="K120" s="25" t="e">
        <f t="shared" si="29"/>
        <v>#DIV/0!</v>
      </c>
      <c r="L120" s="17" t="e">
        <f t="shared" si="30"/>
        <v>#DIV/0!</v>
      </c>
    </row>
    <row r="121" spans="1:12">
      <c r="A121" s="79"/>
      <c r="B121" s="80"/>
      <c r="C121" s="21">
        <f t="shared" si="25"/>
        <v>0</v>
      </c>
      <c r="D121" s="22">
        <f t="shared" si="26"/>
        <v>0</v>
      </c>
      <c r="E121" s="25" t="e">
        <f t="shared" si="20"/>
        <v>#DIV/0!</v>
      </c>
      <c r="F121" s="25">
        <f t="shared" si="21"/>
        <v>0</v>
      </c>
      <c r="G121" s="25" t="e">
        <f t="shared" si="22"/>
        <v>#DIV/0!</v>
      </c>
      <c r="H121" s="134">
        <f t="shared" si="23"/>
        <v>0</v>
      </c>
      <c r="I121" s="49" t="b">
        <f t="shared" si="28"/>
        <v>0</v>
      </c>
      <c r="J121" s="21">
        <f t="shared" si="27"/>
        <v>0</v>
      </c>
      <c r="K121" s="25" t="e">
        <f t="shared" si="29"/>
        <v>#DIV/0!</v>
      </c>
      <c r="L121" s="17" t="e">
        <f t="shared" si="30"/>
        <v>#DIV/0!</v>
      </c>
    </row>
    <row r="122" spans="1:12">
      <c r="A122" s="79"/>
      <c r="B122" s="80"/>
      <c r="C122" s="21">
        <f t="shared" si="25"/>
        <v>0</v>
      </c>
      <c r="D122" s="22">
        <f t="shared" si="26"/>
        <v>0</v>
      </c>
      <c r="E122" s="25" t="e">
        <f t="shared" si="20"/>
        <v>#DIV/0!</v>
      </c>
      <c r="F122" s="25">
        <f t="shared" si="21"/>
        <v>0</v>
      </c>
      <c r="G122" s="25" t="e">
        <f t="shared" si="22"/>
        <v>#DIV/0!</v>
      </c>
      <c r="H122" s="134">
        <f t="shared" si="23"/>
        <v>0</v>
      </c>
      <c r="I122" s="49" t="b">
        <f t="shared" si="28"/>
        <v>0</v>
      </c>
      <c r="J122" s="21">
        <f t="shared" si="27"/>
        <v>0</v>
      </c>
      <c r="K122" s="25" t="e">
        <f t="shared" si="29"/>
        <v>#DIV/0!</v>
      </c>
      <c r="L122" s="17" t="e">
        <f t="shared" si="30"/>
        <v>#DIV/0!</v>
      </c>
    </row>
    <row r="123" spans="1:12">
      <c r="A123" s="79"/>
      <c r="B123" s="80"/>
      <c r="C123" s="21">
        <f t="shared" si="25"/>
        <v>0</v>
      </c>
      <c r="D123" s="22">
        <f t="shared" si="26"/>
        <v>0</v>
      </c>
      <c r="E123" s="25" t="e">
        <f t="shared" si="20"/>
        <v>#DIV/0!</v>
      </c>
      <c r="F123" s="25">
        <f t="shared" si="21"/>
        <v>0</v>
      </c>
      <c r="G123" s="25" t="e">
        <f t="shared" si="22"/>
        <v>#DIV/0!</v>
      </c>
      <c r="H123" s="134">
        <f t="shared" si="23"/>
        <v>0</v>
      </c>
      <c r="I123" s="49" t="b">
        <f t="shared" si="28"/>
        <v>0</v>
      </c>
      <c r="J123" s="21">
        <f t="shared" si="27"/>
        <v>0</v>
      </c>
      <c r="K123" s="25" t="e">
        <f t="shared" si="29"/>
        <v>#DIV/0!</v>
      </c>
      <c r="L123" s="17" t="e">
        <f t="shared" si="30"/>
        <v>#DIV/0!</v>
      </c>
    </row>
    <row r="124" spans="1:12">
      <c r="A124" s="79"/>
      <c r="B124" s="80"/>
      <c r="C124" s="21">
        <f t="shared" si="25"/>
        <v>0</v>
      </c>
      <c r="D124" s="22">
        <f t="shared" si="26"/>
        <v>0</v>
      </c>
      <c r="E124" s="25" t="e">
        <f t="shared" si="20"/>
        <v>#DIV/0!</v>
      </c>
      <c r="F124" s="25">
        <f t="shared" si="21"/>
        <v>0</v>
      </c>
      <c r="G124" s="25" t="e">
        <f t="shared" si="22"/>
        <v>#DIV/0!</v>
      </c>
      <c r="H124" s="134">
        <f t="shared" si="23"/>
        <v>0</v>
      </c>
      <c r="I124" s="49" t="b">
        <f t="shared" si="28"/>
        <v>0</v>
      </c>
      <c r="J124" s="21">
        <f t="shared" si="27"/>
        <v>0</v>
      </c>
      <c r="K124" s="25" t="e">
        <f t="shared" si="29"/>
        <v>#DIV/0!</v>
      </c>
      <c r="L124" s="17" t="e">
        <f t="shared" si="30"/>
        <v>#DIV/0!</v>
      </c>
    </row>
    <row r="125" spans="1:12">
      <c r="A125" s="79"/>
      <c r="B125" s="80"/>
      <c r="C125" s="21">
        <f t="shared" si="25"/>
        <v>0</v>
      </c>
      <c r="D125" s="22">
        <f t="shared" si="26"/>
        <v>0</v>
      </c>
      <c r="E125" s="25" t="e">
        <f t="shared" si="20"/>
        <v>#DIV/0!</v>
      </c>
      <c r="F125" s="25">
        <f t="shared" si="21"/>
        <v>0</v>
      </c>
      <c r="G125" s="25" t="e">
        <f t="shared" si="22"/>
        <v>#DIV/0!</v>
      </c>
      <c r="H125" s="134">
        <f t="shared" si="23"/>
        <v>0</v>
      </c>
      <c r="I125" s="49" t="b">
        <f t="shared" si="28"/>
        <v>0</v>
      </c>
      <c r="J125" s="21">
        <f t="shared" si="27"/>
        <v>0</v>
      </c>
      <c r="K125" s="25" t="e">
        <f t="shared" si="29"/>
        <v>#DIV/0!</v>
      </c>
      <c r="L125" s="17" t="e">
        <f t="shared" si="30"/>
        <v>#DIV/0!</v>
      </c>
    </row>
    <row r="126" spans="1:12">
      <c r="A126" s="79"/>
      <c r="B126" s="80"/>
      <c r="C126" s="21">
        <f t="shared" si="25"/>
        <v>0</v>
      </c>
      <c r="D126" s="22">
        <f t="shared" si="26"/>
        <v>0</v>
      </c>
      <c r="E126" s="25" t="e">
        <f t="shared" si="20"/>
        <v>#DIV/0!</v>
      </c>
      <c r="F126" s="25">
        <f t="shared" si="21"/>
        <v>0</v>
      </c>
      <c r="G126" s="25" t="e">
        <f t="shared" si="22"/>
        <v>#DIV/0!</v>
      </c>
      <c r="H126" s="134">
        <f t="shared" si="23"/>
        <v>0</v>
      </c>
      <c r="I126" s="49" t="b">
        <f t="shared" si="28"/>
        <v>0</v>
      </c>
      <c r="J126" s="21">
        <f t="shared" si="27"/>
        <v>0</v>
      </c>
      <c r="K126" s="25" t="e">
        <f t="shared" si="29"/>
        <v>#DIV/0!</v>
      </c>
      <c r="L126" s="17" t="e">
        <f t="shared" si="30"/>
        <v>#DIV/0!</v>
      </c>
    </row>
    <row r="127" spans="1:12">
      <c r="A127" s="79"/>
      <c r="B127" s="80"/>
      <c r="C127" s="21">
        <f t="shared" si="25"/>
        <v>0</v>
      </c>
      <c r="D127" s="22">
        <f t="shared" si="26"/>
        <v>0</v>
      </c>
      <c r="E127" s="25" t="e">
        <f t="shared" si="20"/>
        <v>#DIV/0!</v>
      </c>
      <c r="F127" s="25">
        <f t="shared" si="21"/>
        <v>0</v>
      </c>
      <c r="G127" s="25" t="e">
        <f t="shared" si="22"/>
        <v>#DIV/0!</v>
      </c>
      <c r="H127" s="134">
        <f t="shared" si="23"/>
        <v>0</v>
      </c>
      <c r="I127" s="49" t="b">
        <f t="shared" si="28"/>
        <v>0</v>
      </c>
      <c r="J127" s="21">
        <f t="shared" si="27"/>
        <v>0</v>
      </c>
      <c r="K127" s="25" t="e">
        <f t="shared" si="29"/>
        <v>#DIV/0!</v>
      </c>
      <c r="L127" s="17" t="e">
        <f t="shared" si="30"/>
        <v>#DIV/0!</v>
      </c>
    </row>
    <row r="128" spans="1:12">
      <c r="A128" s="79"/>
      <c r="B128" s="80"/>
      <c r="C128" s="21">
        <f t="shared" si="25"/>
        <v>0</v>
      </c>
      <c r="D128" s="22">
        <f t="shared" si="26"/>
        <v>0</v>
      </c>
      <c r="E128" s="25" t="e">
        <f t="shared" si="20"/>
        <v>#DIV/0!</v>
      </c>
      <c r="F128" s="25">
        <f t="shared" si="21"/>
        <v>0</v>
      </c>
      <c r="G128" s="25" t="e">
        <f t="shared" si="22"/>
        <v>#DIV/0!</v>
      </c>
      <c r="H128" s="134">
        <f t="shared" si="23"/>
        <v>0</v>
      </c>
      <c r="I128" s="49" t="b">
        <f t="shared" si="28"/>
        <v>0</v>
      </c>
      <c r="J128" s="21">
        <f t="shared" si="27"/>
        <v>0</v>
      </c>
      <c r="K128" s="25" t="e">
        <f t="shared" si="29"/>
        <v>#DIV/0!</v>
      </c>
      <c r="L128" s="17" t="e">
        <f t="shared" si="30"/>
        <v>#DIV/0!</v>
      </c>
    </row>
    <row r="129" spans="1:12">
      <c r="A129" s="79"/>
      <c r="B129" s="80"/>
      <c r="C129" s="21">
        <f t="shared" si="25"/>
        <v>0</v>
      </c>
      <c r="D129" s="22">
        <f t="shared" si="26"/>
        <v>0</v>
      </c>
      <c r="E129" s="25" t="e">
        <f t="shared" si="20"/>
        <v>#DIV/0!</v>
      </c>
      <c r="F129" s="25">
        <f t="shared" si="21"/>
        <v>0</v>
      </c>
      <c r="G129" s="25" t="e">
        <f t="shared" si="22"/>
        <v>#DIV/0!</v>
      </c>
      <c r="H129" s="134">
        <f t="shared" si="23"/>
        <v>0</v>
      </c>
      <c r="I129" s="49" t="b">
        <f t="shared" si="28"/>
        <v>0</v>
      </c>
      <c r="J129" s="21">
        <f t="shared" si="27"/>
        <v>0</v>
      </c>
      <c r="K129" s="25" t="e">
        <f t="shared" si="29"/>
        <v>#DIV/0!</v>
      </c>
      <c r="L129" s="17" t="e">
        <f t="shared" si="30"/>
        <v>#DIV/0!</v>
      </c>
    </row>
    <row r="130" spans="1:12">
      <c r="A130" s="79"/>
      <c r="B130" s="80"/>
      <c r="C130" s="21">
        <f t="shared" si="25"/>
        <v>0</v>
      </c>
      <c r="D130" s="22">
        <f t="shared" si="26"/>
        <v>0</v>
      </c>
      <c r="E130" s="25" t="e">
        <f t="shared" si="20"/>
        <v>#DIV/0!</v>
      </c>
      <c r="F130" s="25">
        <f t="shared" si="21"/>
        <v>0</v>
      </c>
      <c r="G130" s="25" t="e">
        <f t="shared" si="22"/>
        <v>#DIV/0!</v>
      </c>
      <c r="H130" s="134">
        <f t="shared" si="23"/>
        <v>0</v>
      </c>
      <c r="I130" s="49" t="b">
        <f t="shared" si="28"/>
        <v>0</v>
      </c>
      <c r="J130" s="21">
        <f t="shared" si="27"/>
        <v>0</v>
      </c>
      <c r="K130" s="25" t="e">
        <f t="shared" si="29"/>
        <v>#DIV/0!</v>
      </c>
      <c r="L130" s="17" t="e">
        <f t="shared" si="30"/>
        <v>#DIV/0!</v>
      </c>
    </row>
    <row r="131" spans="1:12">
      <c r="A131" s="79"/>
      <c r="B131" s="80"/>
      <c r="C131" s="21">
        <f t="shared" si="25"/>
        <v>0</v>
      </c>
      <c r="D131" s="22">
        <f t="shared" si="26"/>
        <v>0</v>
      </c>
      <c r="E131" s="25" t="e">
        <f t="shared" si="20"/>
        <v>#DIV/0!</v>
      </c>
      <c r="F131" s="25">
        <f t="shared" si="21"/>
        <v>0</v>
      </c>
      <c r="G131" s="25" t="e">
        <f t="shared" si="22"/>
        <v>#DIV/0!</v>
      </c>
      <c r="H131" s="134">
        <f t="shared" si="23"/>
        <v>0</v>
      </c>
      <c r="I131" s="49" t="b">
        <f t="shared" si="28"/>
        <v>0</v>
      </c>
      <c r="J131" s="21">
        <f t="shared" si="27"/>
        <v>0</v>
      </c>
      <c r="K131" s="25" t="e">
        <f t="shared" si="29"/>
        <v>#DIV/0!</v>
      </c>
      <c r="L131" s="17" t="e">
        <f t="shared" si="30"/>
        <v>#DIV/0!</v>
      </c>
    </row>
    <row r="132" spans="1:12">
      <c r="A132" s="79"/>
      <c r="B132" s="80"/>
      <c r="C132" s="21">
        <f t="shared" si="25"/>
        <v>0</v>
      </c>
      <c r="D132" s="22">
        <f t="shared" si="26"/>
        <v>0</v>
      </c>
      <c r="E132" s="25" t="e">
        <f t="shared" si="20"/>
        <v>#DIV/0!</v>
      </c>
      <c r="F132" s="25">
        <f t="shared" si="21"/>
        <v>0</v>
      </c>
      <c r="G132" s="25" t="e">
        <f t="shared" si="22"/>
        <v>#DIV/0!</v>
      </c>
      <c r="H132" s="134">
        <f t="shared" si="23"/>
        <v>0</v>
      </c>
      <c r="I132" s="49" t="b">
        <f t="shared" si="28"/>
        <v>0</v>
      </c>
      <c r="J132" s="21">
        <f t="shared" si="27"/>
        <v>0</v>
      </c>
      <c r="K132" s="25" t="e">
        <f t="shared" si="29"/>
        <v>#DIV/0!</v>
      </c>
      <c r="L132" s="17" t="e">
        <f t="shared" si="30"/>
        <v>#DIV/0!</v>
      </c>
    </row>
    <row r="133" spans="1:12">
      <c r="A133" s="79"/>
      <c r="B133" s="80"/>
      <c r="C133" s="21">
        <f t="shared" si="25"/>
        <v>0</v>
      </c>
      <c r="D133" s="22">
        <f t="shared" si="26"/>
        <v>0</v>
      </c>
      <c r="E133" s="25" t="e">
        <f t="shared" si="20"/>
        <v>#DIV/0!</v>
      </c>
      <c r="F133" s="25">
        <f t="shared" si="21"/>
        <v>0</v>
      </c>
      <c r="G133" s="25" t="e">
        <f t="shared" si="22"/>
        <v>#DIV/0!</v>
      </c>
      <c r="H133" s="134">
        <f t="shared" si="23"/>
        <v>0</v>
      </c>
      <c r="I133" s="49" t="b">
        <f t="shared" si="28"/>
        <v>0</v>
      </c>
      <c r="J133" s="21">
        <f t="shared" si="27"/>
        <v>0</v>
      </c>
      <c r="K133" s="25" t="e">
        <f t="shared" si="29"/>
        <v>#DIV/0!</v>
      </c>
      <c r="L133" s="17" t="e">
        <f t="shared" si="30"/>
        <v>#DIV/0!</v>
      </c>
    </row>
    <row r="134" spans="1:12">
      <c r="A134" s="79"/>
      <c r="B134" s="80"/>
      <c r="C134" s="21">
        <f t="shared" si="25"/>
        <v>0</v>
      </c>
      <c r="D134" s="22">
        <f t="shared" si="26"/>
        <v>0</v>
      </c>
      <c r="E134" s="25" t="e">
        <f t="shared" ref="E134:E150" si="31">AVERAGE(B125:B134)</f>
        <v>#DIV/0!</v>
      </c>
      <c r="F134" s="25">
        <f t="shared" ref="F134:F150" si="32">SQRT(SUM(D125:D134)/100)</f>
        <v>0</v>
      </c>
      <c r="G134" s="25" t="e">
        <f t="shared" ref="G134:G150" si="33">E134-2*F134</f>
        <v>#DIV/0!</v>
      </c>
      <c r="H134" s="134">
        <f t="shared" ref="H134:H150" si="34">F134/2</f>
        <v>0</v>
      </c>
      <c r="I134" s="49" t="b">
        <f t="shared" si="28"/>
        <v>0</v>
      </c>
      <c r="J134" s="21">
        <f t="shared" si="27"/>
        <v>0</v>
      </c>
      <c r="K134" s="25" t="e">
        <f t="shared" si="29"/>
        <v>#DIV/0!</v>
      </c>
      <c r="L134" s="17" t="e">
        <f t="shared" si="30"/>
        <v>#DIV/0!</v>
      </c>
    </row>
    <row r="135" spans="1:12">
      <c r="A135" s="79"/>
      <c r="B135" s="80"/>
      <c r="C135" s="21">
        <f t="shared" si="25"/>
        <v>0</v>
      </c>
      <c r="D135" s="22">
        <f t="shared" si="26"/>
        <v>0</v>
      </c>
      <c r="E135" s="25" t="e">
        <f t="shared" si="31"/>
        <v>#DIV/0!</v>
      </c>
      <c r="F135" s="25">
        <f t="shared" si="32"/>
        <v>0</v>
      </c>
      <c r="G135" s="25" t="e">
        <f t="shared" si="33"/>
        <v>#DIV/0!</v>
      </c>
      <c r="H135" s="134">
        <f t="shared" si="34"/>
        <v>0</v>
      </c>
      <c r="I135" s="49" t="b">
        <f t="shared" si="28"/>
        <v>0</v>
      </c>
      <c r="J135" s="21">
        <f t="shared" si="27"/>
        <v>0</v>
      </c>
      <c r="K135" s="25" t="e">
        <f t="shared" si="29"/>
        <v>#DIV/0!</v>
      </c>
      <c r="L135" s="17" t="e">
        <f t="shared" si="30"/>
        <v>#DIV/0!</v>
      </c>
    </row>
    <row r="136" spans="1:12">
      <c r="A136" s="79"/>
      <c r="B136" s="80"/>
      <c r="C136" s="21">
        <f t="shared" si="25"/>
        <v>0</v>
      </c>
      <c r="D136" s="22">
        <f t="shared" si="26"/>
        <v>0</v>
      </c>
      <c r="E136" s="25" t="e">
        <f t="shared" si="31"/>
        <v>#DIV/0!</v>
      </c>
      <c r="F136" s="25">
        <f t="shared" si="32"/>
        <v>0</v>
      </c>
      <c r="G136" s="25" t="e">
        <f t="shared" si="33"/>
        <v>#DIV/0!</v>
      </c>
      <c r="H136" s="134">
        <f t="shared" si="34"/>
        <v>0</v>
      </c>
      <c r="I136" s="49" t="b">
        <f t="shared" si="28"/>
        <v>0</v>
      </c>
      <c r="J136" s="21">
        <f t="shared" si="27"/>
        <v>0</v>
      </c>
      <c r="K136" s="25" t="e">
        <f t="shared" si="29"/>
        <v>#DIV/0!</v>
      </c>
      <c r="L136" s="17" t="e">
        <f t="shared" si="30"/>
        <v>#DIV/0!</v>
      </c>
    </row>
    <row r="137" spans="1:12">
      <c r="A137" s="79"/>
      <c r="B137" s="80"/>
      <c r="C137" s="21">
        <f t="shared" si="25"/>
        <v>0</v>
      </c>
      <c r="D137" s="22">
        <f t="shared" si="26"/>
        <v>0</v>
      </c>
      <c r="E137" s="25" t="e">
        <f t="shared" si="31"/>
        <v>#DIV/0!</v>
      </c>
      <c r="F137" s="25">
        <f t="shared" si="32"/>
        <v>0</v>
      </c>
      <c r="G137" s="25" t="e">
        <f t="shared" si="33"/>
        <v>#DIV/0!</v>
      </c>
      <c r="H137" s="134">
        <f t="shared" si="34"/>
        <v>0</v>
      </c>
      <c r="I137" s="49" t="b">
        <f t="shared" si="28"/>
        <v>0</v>
      </c>
      <c r="J137" s="21">
        <f t="shared" si="27"/>
        <v>0</v>
      </c>
      <c r="K137" s="25" t="e">
        <f t="shared" si="29"/>
        <v>#DIV/0!</v>
      </c>
      <c r="L137" s="17" t="e">
        <f t="shared" si="30"/>
        <v>#DIV/0!</v>
      </c>
    </row>
    <row r="138" spans="1:12">
      <c r="A138" s="79"/>
      <c r="B138" s="80"/>
      <c r="C138" s="21">
        <f t="shared" si="25"/>
        <v>0</v>
      </c>
      <c r="D138" s="22">
        <f t="shared" si="26"/>
        <v>0</v>
      </c>
      <c r="E138" s="25" t="e">
        <f t="shared" si="31"/>
        <v>#DIV/0!</v>
      </c>
      <c r="F138" s="25">
        <f t="shared" si="32"/>
        <v>0</v>
      </c>
      <c r="G138" s="25" t="e">
        <f t="shared" si="33"/>
        <v>#DIV/0!</v>
      </c>
      <c r="H138" s="134">
        <f t="shared" si="34"/>
        <v>0</v>
      </c>
      <c r="I138" s="49" t="b">
        <f t="shared" si="28"/>
        <v>0</v>
      </c>
      <c r="J138" s="21">
        <f t="shared" si="27"/>
        <v>0</v>
      </c>
      <c r="K138" s="25" t="e">
        <f t="shared" si="29"/>
        <v>#DIV/0!</v>
      </c>
      <c r="L138" s="17" t="e">
        <f t="shared" si="30"/>
        <v>#DIV/0!</v>
      </c>
    </row>
    <row r="139" spans="1:12">
      <c r="A139" s="79"/>
      <c r="B139" s="80"/>
      <c r="C139" s="21">
        <f t="shared" si="25"/>
        <v>0</v>
      </c>
      <c r="D139" s="22">
        <f t="shared" si="26"/>
        <v>0</v>
      </c>
      <c r="E139" s="25" t="e">
        <f t="shared" si="31"/>
        <v>#DIV/0!</v>
      </c>
      <c r="F139" s="25">
        <f t="shared" si="32"/>
        <v>0</v>
      </c>
      <c r="G139" s="25" t="e">
        <f t="shared" si="33"/>
        <v>#DIV/0!</v>
      </c>
      <c r="H139" s="134">
        <f t="shared" si="34"/>
        <v>0</v>
      </c>
      <c r="I139" s="49" t="b">
        <f t="shared" si="28"/>
        <v>0</v>
      </c>
      <c r="J139" s="21">
        <f t="shared" si="27"/>
        <v>0</v>
      </c>
      <c r="K139" s="25" t="e">
        <f t="shared" si="29"/>
        <v>#DIV/0!</v>
      </c>
      <c r="L139" s="17" t="e">
        <f t="shared" si="30"/>
        <v>#DIV/0!</v>
      </c>
    </row>
    <row r="140" spans="1:12">
      <c r="A140" s="79"/>
      <c r="B140" s="80"/>
      <c r="C140" s="21">
        <f t="shared" si="25"/>
        <v>0</v>
      </c>
      <c r="D140" s="22">
        <f t="shared" si="26"/>
        <v>0</v>
      </c>
      <c r="E140" s="25" t="e">
        <f t="shared" si="31"/>
        <v>#DIV/0!</v>
      </c>
      <c r="F140" s="25">
        <f t="shared" si="32"/>
        <v>0</v>
      </c>
      <c r="G140" s="25" t="e">
        <f t="shared" si="33"/>
        <v>#DIV/0!</v>
      </c>
      <c r="H140" s="134">
        <f t="shared" si="34"/>
        <v>0</v>
      </c>
      <c r="I140" s="49" t="b">
        <f t="shared" si="28"/>
        <v>0</v>
      </c>
      <c r="J140" s="21">
        <f t="shared" si="27"/>
        <v>0</v>
      </c>
      <c r="K140" s="25" t="e">
        <f t="shared" si="29"/>
        <v>#DIV/0!</v>
      </c>
      <c r="L140" s="17" t="e">
        <f t="shared" si="30"/>
        <v>#DIV/0!</v>
      </c>
    </row>
    <row r="141" spans="1:12">
      <c r="A141" s="79"/>
      <c r="B141" s="80"/>
      <c r="C141" s="21">
        <f t="shared" si="25"/>
        <v>0</v>
      </c>
      <c r="D141" s="22">
        <f t="shared" si="26"/>
        <v>0</v>
      </c>
      <c r="E141" s="25" t="e">
        <f t="shared" si="31"/>
        <v>#DIV/0!</v>
      </c>
      <c r="F141" s="25">
        <f t="shared" si="32"/>
        <v>0</v>
      </c>
      <c r="G141" s="25" t="e">
        <f t="shared" si="33"/>
        <v>#DIV/0!</v>
      </c>
      <c r="H141" s="134">
        <f t="shared" si="34"/>
        <v>0</v>
      </c>
      <c r="I141" s="49" t="b">
        <f t="shared" si="28"/>
        <v>0</v>
      </c>
      <c r="J141" s="21">
        <f t="shared" si="27"/>
        <v>0</v>
      </c>
      <c r="K141" s="25" t="e">
        <f t="shared" si="29"/>
        <v>#DIV/0!</v>
      </c>
      <c r="L141" s="17" t="e">
        <f t="shared" si="30"/>
        <v>#DIV/0!</v>
      </c>
    </row>
    <row r="142" spans="1:12">
      <c r="A142" s="79"/>
      <c r="B142" s="80"/>
      <c r="C142" s="21">
        <f t="shared" si="25"/>
        <v>0</v>
      </c>
      <c r="D142" s="22">
        <f t="shared" si="26"/>
        <v>0</v>
      </c>
      <c r="E142" s="25" t="e">
        <f t="shared" si="31"/>
        <v>#DIV/0!</v>
      </c>
      <c r="F142" s="25">
        <f t="shared" si="32"/>
        <v>0</v>
      </c>
      <c r="G142" s="25" t="e">
        <f t="shared" si="33"/>
        <v>#DIV/0!</v>
      </c>
      <c r="H142" s="134">
        <f t="shared" si="34"/>
        <v>0</v>
      </c>
      <c r="I142" s="49" t="b">
        <f t="shared" si="28"/>
        <v>0</v>
      </c>
      <c r="J142" s="21">
        <f t="shared" si="27"/>
        <v>0</v>
      </c>
      <c r="K142" s="25" t="e">
        <f t="shared" si="29"/>
        <v>#DIV/0!</v>
      </c>
      <c r="L142" s="17" t="e">
        <f t="shared" si="30"/>
        <v>#DIV/0!</v>
      </c>
    </row>
    <row r="143" spans="1:12">
      <c r="A143" s="79"/>
      <c r="B143" s="80"/>
      <c r="C143" s="21">
        <f t="shared" si="25"/>
        <v>0</v>
      </c>
      <c r="D143" s="22">
        <f t="shared" si="26"/>
        <v>0</v>
      </c>
      <c r="E143" s="25" t="e">
        <f t="shared" si="31"/>
        <v>#DIV/0!</v>
      </c>
      <c r="F143" s="25">
        <f t="shared" si="32"/>
        <v>0</v>
      </c>
      <c r="G143" s="25" t="e">
        <f t="shared" si="33"/>
        <v>#DIV/0!</v>
      </c>
      <c r="H143" s="134">
        <f t="shared" si="34"/>
        <v>0</v>
      </c>
      <c r="I143" s="49" t="b">
        <f t="shared" si="28"/>
        <v>0</v>
      </c>
      <c r="J143" s="21">
        <f t="shared" si="27"/>
        <v>0</v>
      </c>
      <c r="K143" s="25" t="e">
        <f t="shared" si="29"/>
        <v>#DIV/0!</v>
      </c>
      <c r="L143" s="17" t="e">
        <f t="shared" si="30"/>
        <v>#DIV/0!</v>
      </c>
    </row>
    <row r="144" spans="1:12">
      <c r="A144" s="79"/>
      <c r="B144" s="80"/>
      <c r="C144" s="21">
        <f t="shared" si="25"/>
        <v>0</v>
      </c>
      <c r="D144" s="22">
        <f t="shared" si="26"/>
        <v>0</v>
      </c>
      <c r="E144" s="25" t="e">
        <f t="shared" si="31"/>
        <v>#DIV/0!</v>
      </c>
      <c r="F144" s="25">
        <f t="shared" si="32"/>
        <v>0</v>
      </c>
      <c r="G144" s="25" t="e">
        <f t="shared" si="33"/>
        <v>#DIV/0!</v>
      </c>
      <c r="H144" s="134">
        <f t="shared" si="34"/>
        <v>0</v>
      </c>
      <c r="I144" s="49" t="b">
        <f t="shared" si="28"/>
        <v>0</v>
      </c>
      <c r="J144" s="21">
        <f t="shared" si="27"/>
        <v>0</v>
      </c>
      <c r="K144" s="25" t="e">
        <f t="shared" si="29"/>
        <v>#DIV/0!</v>
      </c>
      <c r="L144" s="17" t="e">
        <f t="shared" si="30"/>
        <v>#DIV/0!</v>
      </c>
    </row>
    <row r="145" spans="1:12">
      <c r="A145" s="79"/>
      <c r="B145" s="80"/>
      <c r="C145" s="21">
        <f t="shared" si="25"/>
        <v>0</v>
      </c>
      <c r="D145" s="22">
        <f t="shared" si="26"/>
        <v>0</v>
      </c>
      <c r="E145" s="25" t="e">
        <f t="shared" si="31"/>
        <v>#DIV/0!</v>
      </c>
      <c r="F145" s="25">
        <f t="shared" si="32"/>
        <v>0</v>
      </c>
      <c r="G145" s="25" t="e">
        <f t="shared" si="33"/>
        <v>#DIV/0!</v>
      </c>
      <c r="H145" s="134">
        <f t="shared" si="34"/>
        <v>0</v>
      </c>
      <c r="I145" s="49" t="b">
        <f t="shared" si="28"/>
        <v>0</v>
      </c>
      <c r="J145" s="21">
        <f t="shared" si="27"/>
        <v>0</v>
      </c>
      <c r="K145" s="25" t="e">
        <f t="shared" si="29"/>
        <v>#DIV/0!</v>
      </c>
      <c r="L145" s="17" t="e">
        <f t="shared" si="30"/>
        <v>#DIV/0!</v>
      </c>
    </row>
    <row r="146" spans="1:12">
      <c r="A146" s="79"/>
      <c r="B146" s="80"/>
      <c r="C146" s="21">
        <f t="shared" si="25"/>
        <v>0</v>
      </c>
      <c r="D146" s="22">
        <f t="shared" si="26"/>
        <v>0</v>
      </c>
      <c r="E146" s="25" t="e">
        <f t="shared" si="31"/>
        <v>#DIV/0!</v>
      </c>
      <c r="F146" s="25">
        <f t="shared" si="32"/>
        <v>0</v>
      </c>
      <c r="G146" s="25" t="e">
        <f t="shared" si="33"/>
        <v>#DIV/0!</v>
      </c>
      <c r="H146" s="134">
        <f t="shared" si="34"/>
        <v>0</v>
      </c>
      <c r="I146" s="49" t="b">
        <f t="shared" si="28"/>
        <v>0</v>
      </c>
      <c r="J146" s="21">
        <f t="shared" si="27"/>
        <v>0</v>
      </c>
      <c r="K146" s="25" t="e">
        <f t="shared" si="29"/>
        <v>#DIV/0!</v>
      </c>
      <c r="L146" s="17" t="e">
        <f t="shared" si="30"/>
        <v>#DIV/0!</v>
      </c>
    </row>
    <row r="147" spans="1:12">
      <c r="A147" s="79"/>
      <c r="B147" s="80"/>
      <c r="C147" s="21">
        <f t="shared" si="25"/>
        <v>0</v>
      </c>
      <c r="D147" s="22">
        <f t="shared" si="26"/>
        <v>0</v>
      </c>
      <c r="E147" s="25" t="e">
        <f t="shared" si="31"/>
        <v>#DIV/0!</v>
      </c>
      <c r="F147" s="25">
        <f t="shared" si="32"/>
        <v>0</v>
      </c>
      <c r="G147" s="25" t="e">
        <f t="shared" si="33"/>
        <v>#DIV/0!</v>
      </c>
      <c r="H147" s="134">
        <f t="shared" si="34"/>
        <v>0</v>
      </c>
      <c r="I147" s="49" t="b">
        <f t="shared" si="28"/>
        <v>0</v>
      </c>
      <c r="J147" s="21">
        <f t="shared" si="27"/>
        <v>0</v>
      </c>
      <c r="K147" s="25" t="e">
        <f t="shared" si="29"/>
        <v>#DIV/0!</v>
      </c>
      <c r="L147" s="17" t="e">
        <f t="shared" si="30"/>
        <v>#DIV/0!</v>
      </c>
    </row>
    <row r="148" spans="1:12">
      <c r="A148" s="79"/>
      <c r="B148" s="80"/>
      <c r="C148" s="21">
        <f t="shared" si="25"/>
        <v>0</v>
      </c>
      <c r="D148" s="22">
        <f t="shared" si="26"/>
        <v>0</v>
      </c>
      <c r="E148" s="25" t="e">
        <f t="shared" si="31"/>
        <v>#DIV/0!</v>
      </c>
      <c r="F148" s="25">
        <f t="shared" si="32"/>
        <v>0</v>
      </c>
      <c r="G148" s="25" t="e">
        <f t="shared" si="33"/>
        <v>#DIV/0!</v>
      </c>
      <c r="H148" s="134">
        <f t="shared" si="34"/>
        <v>0</v>
      </c>
      <c r="I148" s="49" t="b">
        <f t="shared" si="28"/>
        <v>0</v>
      </c>
      <c r="J148" s="21">
        <f t="shared" si="27"/>
        <v>0</v>
      </c>
      <c r="K148" s="25" t="e">
        <f t="shared" si="29"/>
        <v>#DIV/0!</v>
      </c>
      <c r="L148" s="17" t="e">
        <f t="shared" si="30"/>
        <v>#DIV/0!</v>
      </c>
    </row>
    <row r="149" spans="1:12">
      <c r="A149" s="79"/>
      <c r="B149" s="80"/>
      <c r="C149" s="21">
        <f t="shared" si="25"/>
        <v>0</v>
      </c>
      <c r="D149" s="22">
        <f t="shared" si="26"/>
        <v>0</v>
      </c>
      <c r="E149" s="25" t="e">
        <f t="shared" si="31"/>
        <v>#DIV/0!</v>
      </c>
      <c r="F149" s="25">
        <f t="shared" si="32"/>
        <v>0</v>
      </c>
      <c r="G149" s="25" t="e">
        <f t="shared" si="33"/>
        <v>#DIV/0!</v>
      </c>
      <c r="H149" s="134">
        <f t="shared" si="34"/>
        <v>0</v>
      </c>
      <c r="I149" s="49" t="b">
        <f t="shared" si="28"/>
        <v>0</v>
      </c>
      <c r="J149" s="21">
        <f t="shared" si="27"/>
        <v>0</v>
      </c>
      <c r="K149" s="25" t="e">
        <f t="shared" si="29"/>
        <v>#DIV/0!</v>
      </c>
      <c r="L149" s="17" t="e">
        <f t="shared" si="30"/>
        <v>#DIV/0!</v>
      </c>
    </row>
    <row r="150" spans="1:12">
      <c r="A150" s="79"/>
      <c r="B150" s="80"/>
      <c r="C150" s="21">
        <f t="shared" si="25"/>
        <v>0</v>
      </c>
      <c r="D150" s="22">
        <f t="shared" si="26"/>
        <v>0</v>
      </c>
      <c r="E150" s="25" t="e">
        <f t="shared" si="31"/>
        <v>#DIV/0!</v>
      </c>
      <c r="F150" s="25">
        <f t="shared" si="32"/>
        <v>0</v>
      </c>
      <c r="G150" s="25" t="e">
        <f t="shared" si="33"/>
        <v>#DIV/0!</v>
      </c>
      <c r="H150" s="134">
        <f t="shared" si="34"/>
        <v>0</v>
      </c>
      <c r="I150" s="49" t="b">
        <f t="shared" si="28"/>
        <v>0</v>
      </c>
      <c r="J150" s="21">
        <f t="shared" si="27"/>
        <v>0</v>
      </c>
      <c r="K150" s="25" t="e">
        <f t="shared" si="29"/>
        <v>#DIV/0!</v>
      </c>
      <c r="L150" s="17" t="e">
        <f t="shared" si="30"/>
        <v>#DIV/0!</v>
      </c>
    </row>
  </sheetData>
  <sheetProtection password="8F5F" sheet="1"/>
  <mergeCells count="1">
    <mergeCell ref="K8:K9"/>
  </mergeCells>
  <phoneticPr fontId="21" type="noConversion"/>
  <conditionalFormatting sqref="H19:H150 L19:L150">
    <cfRule type="cellIs" dxfId="23" priority="1" stopIfTrue="1" operator="equal">
      <formula>"Overschrijding"</formula>
    </cfRule>
    <cfRule type="cellIs" dxfId="22" priority="2" stopIfTrue="1" operator="equal">
      <formula>"Geen overschrijding"</formula>
    </cfRule>
  </conditionalFormatting>
  <conditionalFormatting sqref="G19:G150">
    <cfRule type="cellIs" dxfId="21" priority="3" stopIfTrue="1" operator="greaterThan">
      <formula>$D$4</formula>
    </cfRule>
    <cfRule type="cellIs" dxfId="20" priority="4" stopIfTrue="1" operator="lessThanOrEqual">
      <formula>$D$4</formula>
    </cfRule>
  </conditionalFormatting>
  <pageMargins left="0.75" right="0.75" top="1" bottom="1" header="0.5" footer="0.5"/>
  <pageSetup paperSize="9" scale="8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dimension ref="A1:R25"/>
  <sheetViews>
    <sheetView workbookViewId="0"/>
  </sheetViews>
  <sheetFormatPr defaultRowHeight="12.75"/>
  <cols>
    <col min="1" max="1" width="19.85546875" style="2" customWidth="1"/>
    <col min="2" max="2" width="23.28515625" style="28" customWidth="1"/>
    <col min="3" max="12" width="9.140625" style="28"/>
    <col min="13" max="13" width="24.28515625" style="28" customWidth="1"/>
    <col min="14" max="14" width="18" style="28" customWidth="1"/>
    <col min="15" max="15" width="14.85546875" style="28" customWidth="1"/>
    <col min="16" max="16" width="13.140625" style="28" customWidth="1"/>
    <col min="17" max="17" width="17.85546875" style="28" bestFit="1" customWidth="1"/>
    <col min="18" max="18" width="62.28515625" style="2" customWidth="1"/>
    <col min="19" max="16384" width="9.140625" style="2"/>
  </cols>
  <sheetData>
    <row r="1" spans="1:18">
      <c r="A1" s="2" t="s">
        <v>45</v>
      </c>
      <c r="B1" s="51" t="s">
        <v>75</v>
      </c>
    </row>
    <row r="2" spans="1:18">
      <c r="A2" s="82" t="s">
        <v>43</v>
      </c>
      <c r="B2" s="104">
        <v>0.3</v>
      </c>
      <c r="C2" s="84"/>
      <c r="D2" s="84"/>
      <c r="E2" s="84"/>
      <c r="F2" s="84"/>
      <c r="G2" s="84"/>
      <c r="H2" s="84"/>
      <c r="I2" s="84"/>
      <c r="J2" s="84"/>
      <c r="K2" s="85"/>
      <c r="L2" s="85"/>
      <c r="M2" s="85"/>
      <c r="N2" s="85"/>
      <c r="O2" s="85"/>
      <c r="P2" s="85"/>
      <c r="Q2" s="85"/>
      <c r="R2" s="48"/>
    </row>
    <row r="3" spans="1:18">
      <c r="A3" s="82" t="s">
        <v>3</v>
      </c>
      <c r="B3" s="83">
        <f>B2/2</f>
        <v>0.15</v>
      </c>
      <c r="C3" s="84"/>
      <c r="D3" s="84"/>
      <c r="E3" s="84"/>
      <c r="F3" s="84"/>
      <c r="G3" s="84"/>
      <c r="H3" s="84"/>
      <c r="I3" s="84"/>
      <c r="J3" s="84"/>
      <c r="K3" s="85"/>
      <c r="L3" s="85"/>
      <c r="M3" s="85"/>
      <c r="N3" s="85"/>
      <c r="O3" s="85"/>
      <c r="P3" s="85"/>
      <c r="Q3" s="85"/>
      <c r="R3" s="48"/>
    </row>
    <row r="4" spans="1:18">
      <c r="A4" s="86" t="s">
        <v>44</v>
      </c>
      <c r="B4" s="105">
        <v>50</v>
      </c>
      <c r="C4" s="87"/>
      <c r="D4" s="102" t="s">
        <v>80</v>
      </c>
      <c r="E4" s="106" t="s">
        <v>0</v>
      </c>
      <c r="F4" s="87"/>
      <c r="G4" s="84"/>
      <c r="H4" s="84"/>
      <c r="I4" s="84"/>
      <c r="J4" s="84"/>
      <c r="K4" s="85"/>
      <c r="L4" s="85"/>
      <c r="M4" s="85"/>
      <c r="N4" s="85"/>
      <c r="O4" s="85"/>
      <c r="P4" s="85"/>
      <c r="Q4" s="85"/>
      <c r="R4" s="48"/>
    </row>
    <row r="5" spans="1:18">
      <c r="A5" s="86" t="s">
        <v>5</v>
      </c>
      <c r="B5" s="105">
        <v>1</v>
      </c>
      <c r="C5" s="87"/>
      <c r="D5" s="102" t="s">
        <v>80</v>
      </c>
      <c r="E5" s="106" t="s">
        <v>0</v>
      </c>
      <c r="F5" s="87"/>
      <c r="G5" s="84"/>
      <c r="H5" s="84"/>
      <c r="I5" s="84"/>
      <c r="J5" s="84"/>
      <c r="K5" s="85"/>
      <c r="L5" s="85"/>
      <c r="M5" s="85"/>
      <c r="N5" s="85"/>
      <c r="O5" s="85"/>
      <c r="P5" s="85"/>
      <c r="Q5" s="85"/>
      <c r="R5" s="48"/>
    </row>
    <row r="6" spans="1:18" ht="14.25">
      <c r="A6" s="88" t="s">
        <v>50</v>
      </c>
      <c r="B6" s="84"/>
      <c r="C6" s="84"/>
      <c r="D6" s="84"/>
      <c r="E6" s="84"/>
      <c r="F6" s="84"/>
      <c r="G6" s="84"/>
      <c r="H6" s="84"/>
      <c r="I6" s="84"/>
      <c r="J6" s="84"/>
      <c r="K6" s="85"/>
      <c r="L6" s="85"/>
      <c r="M6" s="85"/>
      <c r="N6" s="85"/>
      <c r="O6" s="85"/>
      <c r="P6" s="85"/>
      <c r="Q6" s="85"/>
      <c r="R6" s="48"/>
    </row>
    <row r="7" spans="1:18">
      <c r="A7" s="88" t="s">
        <v>6</v>
      </c>
      <c r="B7" s="87"/>
      <c r="C7" s="89"/>
      <c r="D7" s="87"/>
      <c r="E7" s="87"/>
      <c r="F7" s="87"/>
      <c r="G7" s="84"/>
      <c r="H7" s="84"/>
      <c r="I7" s="84"/>
      <c r="J7" s="84"/>
      <c r="K7" s="85"/>
      <c r="L7" s="85"/>
      <c r="M7" s="85"/>
      <c r="N7" s="85"/>
      <c r="O7" s="85"/>
      <c r="P7" s="85"/>
      <c r="Q7" s="85"/>
      <c r="R7" s="48"/>
    </row>
    <row r="8" spans="1:18">
      <c r="A8" s="8"/>
      <c r="B8" s="9"/>
      <c r="C8" s="90"/>
      <c r="D8" s="9"/>
      <c r="E8" s="9"/>
      <c r="F8" s="9"/>
      <c r="G8" s="45"/>
      <c r="H8" s="45"/>
      <c r="I8" s="45"/>
      <c r="J8" s="45"/>
      <c r="K8" s="85"/>
      <c r="L8" s="85"/>
      <c r="M8" s="85"/>
      <c r="N8" s="85"/>
      <c r="O8" s="85"/>
      <c r="P8" s="85"/>
      <c r="Q8" s="85"/>
      <c r="R8" s="48"/>
    </row>
    <row r="9" spans="1:18">
      <c r="A9" s="91" t="s">
        <v>42</v>
      </c>
      <c r="B9" s="92" t="s">
        <v>7</v>
      </c>
      <c r="C9" s="91"/>
      <c r="D9" s="91"/>
      <c r="E9" s="91"/>
      <c r="F9" s="91" t="s">
        <v>7</v>
      </c>
      <c r="G9" s="91"/>
      <c r="H9" s="91"/>
      <c r="I9" s="91"/>
      <c r="J9" s="93" t="s">
        <v>11</v>
      </c>
      <c r="K9" s="93" t="s">
        <v>8</v>
      </c>
      <c r="L9" s="93"/>
      <c r="M9" s="94" t="s">
        <v>69</v>
      </c>
      <c r="N9" s="95" t="s">
        <v>70</v>
      </c>
      <c r="O9" s="93" t="s">
        <v>12</v>
      </c>
      <c r="P9" s="142" t="s">
        <v>73</v>
      </c>
      <c r="Q9" s="96" t="s">
        <v>19</v>
      </c>
      <c r="R9" s="28" t="s">
        <v>72</v>
      </c>
    </row>
    <row r="10" spans="1:18">
      <c r="A10" s="91"/>
      <c r="B10" s="91" t="s">
        <v>9</v>
      </c>
      <c r="C10" s="91"/>
      <c r="D10" s="91" t="s">
        <v>14</v>
      </c>
      <c r="E10" s="91"/>
      <c r="F10" s="91" t="s">
        <v>10</v>
      </c>
      <c r="G10" s="91"/>
      <c r="H10" s="91" t="s">
        <v>14</v>
      </c>
      <c r="I10" s="91"/>
      <c r="J10" s="93" t="s">
        <v>13</v>
      </c>
      <c r="K10" s="93" t="s">
        <v>14</v>
      </c>
      <c r="L10" s="93"/>
      <c r="M10" s="97"/>
      <c r="N10" s="98" t="s">
        <v>55</v>
      </c>
      <c r="O10" s="93" t="s">
        <v>39</v>
      </c>
      <c r="P10" s="143"/>
      <c r="Q10" s="96"/>
    </row>
    <row r="11" spans="1:18">
      <c r="A11" s="103">
        <v>40508.65625</v>
      </c>
      <c r="B11" s="36">
        <v>23</v>
      </c>
      <c r="C11" s="21" t="str">
        <f>$E$4</f>
        <v>mg/l</v>
      </c>
      <c r="D11" s="40">
        <f>$B$3*B11</f>
        <v>3.4499999999999997</v>
      </c>
      <c r="E11" s="21" t="str">
        <f t="shared" ref="E11:E20" si="0">$E$4</f>
        <v>mg/l</v>
      </c>
      <c r="F11" s="36">
        <v>182</v>
      </c>
      <c r="G11" s="21" t="s">
        <v>0</v>
      </c>
      <c r="H11" s="40">
        <f>$B$3*F11</f>
        <v>27.3</v>
      </c>
      <c r="I11" s="21">
        <f t="shared" ref="I11:I20" si="1">$C$4</f>
        <v>0</v>
      </c>
      <c r="J11" s="40">
        <f t="shared" ref="J11:J20" si="2">F11-B11</f>
        <v>159</v>
      </c>
      <c r="K11" s="40">
        <f t="shared" ref="K11:K20" si="3">(D11^2+H11^2)^0.5</f>
        <v>27.517131027779769</v>
      </c>
      <c r="L11" s="21">
        <f t="shared" ref="L11:L20" si="4">$C$4</f>
        <v>0</v>
      </c>
      <c r="M11" s="21">
        <f>K11/2</f>
        <v>13.758565513889884</v>
      </c>
      <c r="N11" s="49">
        <f>IF(AND(10&lt;M11,M11&lt;100),10,IF(AND(1&lt;M11,M11&lt;10),1,IF(AND(0.1&lt;M11,M11&lt;1),0.1,IF(AND(0.01&lt;M11,M11&lt;0.1),0.01,IF(AND(0.001&lt;M11,M11&lt;0.01),0.001)))))</f>
        <v>10</v>
      </c>
      <c r="O11" s="99">
        <f>J11-2*K11</f>
        <v>103.96573794444046</v>
      </c>
      <c r="P11" s="99">
        <f t="shared" ref="P11:P20" si="5">+MROUND(O11,N11)</f>
        <v>100</v>
      </c>
      <c r="Q11" s="100" t="str">
        <f>IF(P11&gt;$B$4,"Overschrijding","Geen overschrijding")</f>
        <v>Overschrijding</v>
      </c>
    </row>
    <row r="12" spans="1:18">
      <c r="A12" s="103">
        <v>40509.416666666664</v>
      </c>
      <c r="B12" s="36">
        <v>9</v>
      </c>
      <c r="C12" s="21" t="str">
        <f t="shared" ref="C12:C20" si="6">$E$4</f>
        <v>mg/l</v>
      </c>
      <c r="D12" s="40">
        <f t="shared" ref="D12:D20" si="7">$B$3*B12</f>
        <v>1.3499999999999999</v>
      </c>
      <c r="E12" s="21" t="str">
        <f t="shared" si="0"/>
        <v>mg/l</v>
      </c>
      <c r="F12" s="36">
        <v>18</v>
      </c>
      <c r="G12" s="21" t="s">
        <v>0</v>
      </c>
      <c r="H12" s="40">
        <f t="shared" ref="H12:H20" si="8">$B$3*F12</f>
        <v>2.6999999999999997</v>
      </c>
      <c r="I12" s="21">
        <f t="shared" si="1"/>
        <v>0</v>
      </c>
      <c r="J12" s="40">
        <f t="shared" si="2"/>
        <v>9</v>
      </c>
      <c r="K12" s="40">
        <f t="shared" si="3"/>
        <v>3.0186917696247155</v>
      </c>
      <c r="L12" s="21">
        <f t="shared" si="4"/>
        <v>0</v>
      </c>
      <c r="M12" s="21">
        <f t="shared" ref="M12:M20" si="9">K12/2</f>
        <v>1.5093458848123578</v>
      </c>
      <c r="N12" s="49">
        <f t="shared" ref="N12:N20" si="10">IF(AND(10&lt;M12,M12&lt;100),10,IF(AND(1&lt;M12,M12&lt;10),1,IF(AND(0.1&lt;M12,M12&lt;1),0.1,IF(AND(0.01&lt;M12,M12&lt;0.1),0.01,IF(AND(0.001&lt;M12,M12&lt;0.01),0.001)))))</f>
        <v>1</v>
      </c>
      <c r="O12" s="99">
        <f t="shared" ref="O12:O20" si="11">J12-2*K12</f>
        <v>2.9626164607505689</v>
      </c>
      <c r="P12" s="99">
        <f t="shared" si="5"/>
        <v>3</v>
      </c>
      <c r="Q12" s="100" t="str">
        <f t="shared" ref="Q12:Q20" si="12">IF(P12&gt;$B$4,"Overschrijding","Geen overschrijding")</f>
        <v>Geen overschrijding</v>
      </c>
    </row>
    <row r="13" spans="1:18">
      <c r="A13" s="103">
        <v>40521.354166666664</v>
      </c>
      <c r="B13" s="36">
        <v>9</v>
      </c>
      <c r="C13" s="21" t="str">
        <f t="shared" si="6"/>
        <v>mg/l</v>
      </c>
      <c r="D13" s="40">
        <f t="shared" si="7"/>
        <v>1.3499999999999999</v>
      </c>
      <c r="E13" s="21" t="str">
        <f t="shared" si="0"/>
        <v>mg/l</v>
      </c>
      <c r="F13" s="36">
        <v>14</v>
      </c>
      <c r="G13" s="21" t="s">
        <v>0</v>
      </c>
      <c r="H13" s="40">
        <f t="shared" si="8"/>
        <v>2.1</v>
      </c>
      <c r="I13" s="21">
        <f t="shared" si="1"/>
        <v>0</v>
      </c>
      <c r="J13" s="40">
        <f t="shared" si="2"/>
        <v>5</v>
      </c>
      <c r="K13" s="40">
        <f t="shared" si="3"/>
        <v>2.4964975465639858</v>
      </c>
      <c r="L13" s="21">
        <f t="shared" si="4"/>
        <v>0</v>
      </c>
      <c r="M13" s="21">
        <f t="shared" si="9"/>
        <v>1.2482487732819929</v>
      </c>
      <c r="N13" s="49">
        <f t="shared" si="10"/>
        <v>1</v>
      </c>
      <c r="O13" s="99">
        <f t="shared" si="11"/>
        <v>7.0049068720283714E-3</v>
      </c>
      <c r="P13" s="99">
        <f t="shared" si="5"/>
        <v>0</v>
      </c>
      <c r="Q13" s="100" t="str">
        <f t="shared" si="12"/>
        <v>Geen overschrijding</v>
      </c>
    </row>
    <row r="14" spans="1:18">
      <c r="A14" s="103">
        <v>40525.427083333336</v>
      </c>
      <c r="B14" s="36">
        <v>18</v>
      </c>
      <c r="C14" s="21" t="str">
        <f t="shared" si="6"/>
        <v>mg/l</v>
      </c>
      <c r="D14" s="40">
        <f t="shared" si="7"/>
        <v>2.6999999999999997</v>
      </c>
      <c r="E14" s="21" t="str">
        <f t="shared" si="0"/>
        <v>mg/l</v>
      </c>
      <c r="F14" s="36">
        <v>10</v>
      </c>
      <c r="G14" s="21" t="s">
        <v>0</v>
      </c>
      <c r="H14" s="40">
        <f t="shared" si="8"/>
        <v>1.5</v>
      </c>
      <c r="I14" s="21">
        <f t="shared" si="1"/>
        <v>0</v>
      </c>
      <c r="J14" s="40">
        <f t="shared" si="2"/>
        <v>-8</v>
      </c>
      <c r="K14" s="40">
        <f t="shared" si="3"/>
        <v>3.0886890422961</v>
      </c>
      <c r="L14" s="21">
        <f t="shared" si="4"/>
        <v>0</v>
      </c>
      <c r="M14" s="21">
        <f t="shared" si="9"/>
        <v>1.54434452114805</v>
      </c>
      <c r="N14" s="49">
        <f t="shared" si="10"/>
        <v>1</v>
      </c>
      <c r="O14" s="99">
        <f t="shared" si="11"/>
        <v>-14.177378084592199</v>
      </c>
      <c r="P14" s="99" t="e">
        <f t="shared" si="5"/>
        <v>#NUM!</v>
      </c>
      <c r="Q14" s="100" t="e">
        <f t="shared" si="12"/>
        <v>#NUM!</v>
      </c>
    </row>
    <row r="15" spans="1:18">
      <c r="A15" s="103">
        <v>40528.381944444445</v>
      </c>
      <c r="B15" s="36">
        <v>46</v>
      </c>
      <c r="C15" s="21" t="str">
        <f t="shared" si="6"/>
        <v>mg/l</v>
      </c>
      <c r="D15" s="40">
        <f t="shared" si="7"/>
        <v>6.8999999999999995</v>
      </c>
      <c r="E15" s="21" t="str">
        <f t="shared" si="0"/>
        <v>mg/l</v>
      </c>
      <c r="F15" s="36">
        <v>41</v>
      </c>
      <c r="G15" s="21" t="s">
        <v>0</v>
      </c>
      <c r="H15" s="40">
        <f t="shared" si="8"/>
        <v>6.1499999999999995</v>
      </c>
      <c r="I15" s="21">
        <f t="shared" si="1"/>
        <v>0</v>
      </c>
      <c r="J15" s="40">
        <f t="shared" si="2"/>
        <v>-5</v>
      </c>
      <c r="K15" s="40">
        <f t="shared" si="3"/>
        <v>9.2429703018023357</v>
      </c>
      <c r="L15" s="21">
        <f t="shared" si="4"/>
        <v>0</v>
      </c>
      <c r="M15" s="21">
        <f t="shared" si="9"/>
        <v>4.6214851509011678</v>
      </c>
      <c r="N15" s="49">
        <f t="shared" si="10"/>
        <v>1</v>
      </c>
      <c r="O15" s="99">
        <f t="shared" si="11"/>
        <v>-23.485940603604671</v>
      </c>
      <c r="P15" s="99" t="e">
        <f t="shared" si="5"/>
        <v>#NUM!</v>
      </c>
      <c r="Q15" s="100" t="e">
        <f t="shared" si="12"/>
        <v>#NUM!</v>
      </c>
    </row>
    <row r="16" spans="1:18">
      <c r="A16" s="103">
        <v>40532.361111111109</v>
      </c>
      <c r="B16" s="36">
        <v>31</v>
      </c>
      <c r="C16" s="21" t="str">
        <f t="shared" si="6"/>
        <v>mg/l</v>
      </c>
      <c r="D16" s="40">
        <f t="shared" si="7"/>
        <v>4.6499999999999995</v>
      </c>
      <c r="E16" s="21" t="str">
        <f t="shared" si="0"/>
        <v>mg/l</v>
      </c>
      <c r="F16" s="36">
        <v>18</v>
      </c>
      <c r="G16" s="21" t="s">
        <v>0</v>
      </c>
      <c r="H16" s="40">
        <f t="shared" si="8"/>
        <v>2.6999999999999997</v>
      </c>
      <c r="I16" s="21">
        <f t="shared" si="1"/>
        <v>0</v>
      </c>
      <c r="J16" s="40">
        <f t="shared" si="2"/>
        <v>-13</v>
      </c>
      <c r="K16" s="40">
        <f t="shared" si="3"/>
        <v>5.3770344986804757</v>
      </c>
      <c r="L16" s="21">
        <f t="shared" si="4"/>
        <v>0</v>
      </c>
      <c r="M16" s="21">
        <f t="shared" si="9"/>
        <v>2.6885172493402378</v>
      </c>
      <c r="N16" s="49">
        <f t="shared" si="10"/>
        <v>1</v>
      </c>
      <c r="O16" s="99">
        <f t="shared" si="11"/>
        <v>-23.754068997360953</v>
      </c>
      <c r="P16" s="99" t="e">
        <f t="shared" si="5"/>
        <v>#NUM!</v>
      </c>
      <c r="Q16" s="100" t="e">
        <f t="shared" si="12"/>
        <v>#NUM!</v>
      </c>
    </row>
    <row r="17" spans="1:18">
      <c r="A17" s="103">
        <v>40532.361805555556</v>
      </c>
      <c r="B17" s="36">
        <v>32</v>
      </c>
      <c r="C17" s="21" t="str">
        <f t="shared" si="6"/>
        <v>mg/l</v>
      </c>
      <c r="D17" s="40">
        <f t="shared" si="7"/>
        <v>4.8</v>
      </c>
      <c r="E17" s="21" t="str">
        <f t="shared" si="0"/>
        <v>mg/l</v>
      </c>
      <c r="F17" s="36">
        <v>19</v>
      </c>
      <c r="G17" s="21" t="s">
        <v>0</v>
      </c>
      <c r="H17" s="40">
        <f t="shared" si="8"/>
        <v>2.85</v>
      </c>
      <c r="I17" s="21">
        <f t="shared" si="1"/>
        <v>0</v>
      </c>
      <c r="J17" s="40">
        <f t="shared" si="2"/>
        <v>-13</v>
      </c>
      <c r="K17" s="40">
        <f t="shared" si="3"/>
        <v>5.582338219778519</v>
      </c>
      <c r="L17" s="21">
        <f t="shared" si="4"/>
        <v>0</v>
      </c>
      <c r="M17" s="21">
        <f t="shared" si="9"/>
        <v>2.7911691098892595</v>
      </c>
      <c r="N17" s="49">
        <f t="shared" si="10"/>
        <v>1</v>
      </c>
      <c r="O17" s="99">
        <f t="shared" si="11"/>
        <v>-24.164676439557038</v>
      </c>
      <c r="P17" s="99" t="e">
        <f t="shared" si="5"/>
        <v>#NUM!</v>
      </c>
      <c r="Q17" s="100" t="e">
        <f t="shared" si="12"/>
        <v>#NUM!</v>
      </c>
    </row>
    <row r="18" spans="1:18">
      <c r="A18" s="103">
        <v>40540.350694444445</v>
      </c>
      <c r="B18" s="36">
        <v>28</v>
      </c>
      <c r="C18" s="21" t="str">
        <f t="shared" si="6"/>
        <v>mg/l</v>
      </c>
      <c r="D18" s="40">
        <f t="shared" si="7"/>
        <v>4.2</v>
      </c>
      <c r="E18" s="21" t="str">
        <f t="shared" si="0"/>
        <v>mg/l</v>
      </c>
      <c r="F18" s="36">
        <v>12</v>
      </c>
      <c r="G18" s="21" t="s">
        <v>0</v>
      </c>
      <c r="H18" s="40">
        <f t="shared" si="8"/>
        <v>1.7999999999999998</v>
      </c>
      <c r="I18" s="21">
        <f t="shared" si="1"/>
        <v>0</v>
      </c>
      <c r="J18" s="40">
        <f t="shared" si="2"/>
        <v>-16</v>
      </c>
      <c r="K18" s="40">
        <f t="shared" si="3"/>
        <v>4.5694638635183447</v>
      </c>
      <c r="L18" s="21">
        <f t="shared" si="4"/>
        <v>0</v>
      </c>
      <c r="M18" s="21">
        <f t="shared" si="9"/>
        <v>2.2847319317591723</v>
      </c>
      <c r="N18" s="49">
        <f t="shared" si="10"/>
        <v>1</v>
      </c>
      <c r="O18" s="99">
        <f t="shared" si="11"/>
        <v>-25.138927727036688</v>
      </c>
      <c r="P18" s="99" t="e">
        <f t="shared" si="5"/>
        <v>#NUM!</v>
      </c>
      <c r="Q18" s="100" t="e">
        <f t="shared" si="12"/>
        <v>#NUM!</v>
      </c>
    </row>
    <row r="19" spans="1:18">
      <c r="A19" s="103">
        <v>40547.34375</v>
      </c>
      <c r="B19" s="36">
        <v>17</v>
      </c>
      <c r="C19" s="21" t="str">
        <f t="shared" si="6"/>
        <v>mg/l</v>
      </c>
      <c r="D19" s="40">
        <f t="shared" si="7"/>
        <v>2.5499999999999998</v>
      </c>
      <c r="E19" s="21" t="str">
        <f t="shared" si="0"/>
        <v>mg/l</v>
      </c>
      <c r="F19" s="36">
        <v>15</v>
      </c>
      <c r="G19" s="21" t="s">
        <v>0</v>
      </c>
      <c r="H19" s="40">
        <f t="shared" si="8"/>
        <v>2.25</v>
      </c>
      <c r="I19" s="21">
        <f t="shared" si="1"/>
        <v>0</v>
      </c>
      <c r="J19" s="40">
        <f t="shared" si="2"/>
        <v>-2</v>
      </c>
      <c r="K19" s="40">
        <f t="shared" si="3"/>
        <v>3.4007352146263901</v>
      </c>
      <c r="L19" s="21">
        <f t="shared" si="4"/>
        <v>0</v>
      </c>
      <c r="M19" s="21">
        <f t="shared" si="9"/>
        <v>1.700367607313195</v>
      </c>
      <c r="N19" s="49">
        <f t="shared" si="10"/>
        <v>1</v>
      </c>
      <c r="O19" s="99">
        <f t="shared" si="11"/>
        <v>-8.801470429252781</v>
      </c>
      <c r="P19" s="99" t="e">
        <f t="shared" si="5"/>
        <v>#NUM!</v>
      </c>
      <c r="Q19" s="100" t="e">
        <f t="shared" si="12"/>
        <v>#NUM!</v>
      </c>
    </row>
    <row r="20" spans="1:18">
      <c r="A20" s="103">
        <v>40549.347222222219</v>
      </c>
      <c r="B20" s="36">
        <v>20</v>
      </c>
      <c r="C20" s="21" t="str">
        <f t="shared" si="6"/>
        <v>mg/l</v>
      </c>
      <c r="D20" s="40">
        <f t="shared" si="7"/>
        <v>3</v>
      </c>
      <c r="E20" s="21" t="str">
        <f t="shared" si="0"/>
        <v>mg/l</v>
      </c>
      <c r="F20" s="36">
        <v>20</v>
      </c>
      <c r="G20" s="21" t="s">
        <v>0</v>
      </c>
      <c r="H20" s="40">
        <f t="shared" si="8"/>
        <v>3</v>
      </c>
      <c r="I20" s="21">
        <f t="shared" si="1"/>
        <v>0</v>
      </c>
      <c r="J20" s="40">
        <f t="shared" si="2"/>
        <v>0</v>
      </c>
      <c r="K20" s="40">
        <f t="shared" si="3"/>
        <v>4.2426406871192848</v>
      </c>
      <c r="L20" s="21">
        <f t="shared" si="4"/>
        <v>0</v>
      </c>
      <c r="M20" s="21">
        <f t="shared" si="9"/>
        <v>2.1213203435596424</v>
      </c>
      <c r="N20" s="49">
        <f t="shared" si="10"/>
        <v>1</v>
      </c>
      <c r="O20" s="99">
        <f t="shared" si="11"/>
        <v>-8.4852813742385695</v>
      </c>
      <c r="P20" s="99" t="e">
        <f t="shared" si="5"/>
        <v>#NUM!</v>
      </c>
      <c r="Q20" s="100" t="e">
        <f t="shared" si="12"/>
        <v>#NUM!</v>
      </c>
    </row>
    <row r="21" spans="1:18">
      <c r="A21" s="48"/>
      <c r="B21" s="45"/>
      <c r="C21" s="45"/>
      <c r="D21" s="45"/>
      <c r="E21" s="45"/>
      <c r="F21" s="45"/>
      <c r="G21" s="45"/>
      <c r="H21" s="45"/>
      <c r="I21" s="45"/>
      <c r="J21" s="45"/>
      <c r="K21" s="85"/>
      <c r="L21" s="85"/>
      <c r="M21" s="85"/>
      <c r="N21" s="85"/>
      <c r="O21" s="85"/>
      <c r="P21" s="85"/>
      <c r="Q21" s="85"/>
      <c r="R21" s="48"/>
    </row>
    <row r="22" spans="1:18">
      <c r="A22" s="48"/>
      <c r="B22" s="45"/>
      <c r="C22" s="45"/>
      <c r="D22" s="45"/>
      <c r="E22" s="45"/>
      <c r="F22" s="45"/>
      <c r="G22" s="45"/>
      <c r="H22" s="45"/>
      <c r="I22" s="45"/>
      <c r="J22" s="45"/>
      <c r="K22" s="85"/>
      <c r="L22" s="85"/>
      <c r="M22" s="85"/>
      <c r="N22" s="85"/>
      <c r="O22" s="85"/>
      <c r="P22" s="85"/>
      <c r="Q22" s="85"/>
      <c r="R22" s="48"/>
    </row>
    <row r="23" spans="1:18">
      <c r="K23" s="101"/>
      <c r="L23" s="101"/>
      <c r="M23" s="101"/>
      <c r="N23" s="101"/>
      <c r="O23" s="101"/>
      <c r="P23" s="101"/>
      <c r="Q23" s="101"/>
    </row>
    <row r="25" spans="1:18">
      <c r="A25" s="2" t="s">
        <v>41</v>
      </c>
    </row>
  </sheetData>
  <sheetProtection password="F91D" sheet="1"/>
  <mergeCells count="1">
    <mergeCell ref="P9:P10"/>
  </mergeCells>
  <phoneticPr fontId="21" type="noConversion"/>
  <conditionalFormatting sqref="Q11:Q20">
    <cfRule type="cellIs" dxfId="19" priority="1" stopIfTrue="1" operator="equal">
      <formula>"Overschrijding"</formula>
    </cfRule>
    <cfRule type="cellIs" dxfId="18" priority="2" stopIfTrue="1" operator="equal">
      <formula>"Geen overschrijding"</formula>
    </cfRule>
  </conditionalFormatting>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sheetPr enableFormatConditionsCalculation="0">
    <tabColor indexed="10"/>
  </sheetPr>
  <dimension ref="A1:R150"/>
  <sheetViews>
    <sheetView workbookViewId="0">
      <selection activeCell="B1" sqref="B1:B5"/>
    </sheetView>
  </sheetViews>
  <sheetFormatPr defaultRowHeight="12.75"/>
  <cols>
    <col min="1" max="1" width="24.7109375" style="2" customWidth="1"/>
    <col min="2" max="2" width="23.28515625" style="28" customWidth="1"/>
    <col min="3" max="12" width="9.140625" style="28"/>
    <col min="13" max="13" width="24.28515625" style="28" customWidth="1"/>
    <col min="14" max="14" width="18" style="28" customWidth="1"/>
    <col min="15" max="15" width="14.85546875" style="28" customWidth="1"/>
    <col min="16" max="16" width="13.140625" style="28" customWidth="1"/>
    <col min="17" max="17" width="17.85546875" style="28" bestFit="1" customWidth="1"/>
    <col min="18" max="18" width="62.28515625" style="2" customWidth="1"/>
    <col min="19" max="16384" width="9.140625" style="2"/>
  </cols>
  <sheetData>
    <row r="1" spans="1:18">
      <c r="A1" s="2" t="s">
        <v>45</v>
      </c>
      <c r="B1" s="36"/>
    </row>
    <row r="2" spans="1:18">
      <c r="A2" s="82" t="s">
        <v>43</v>
      </c>
      <c r="B2" s="107"/>
      <c r="C2" s="84"/>
      <c r="D2" s="84"/>
      <c r="E2" s="84"/>
      <c r="F2" s="84"/>
      <c r="G2" s="84"/>
      <c r="H2" s="84"/>
      <c r="I2" s="84"/>
      <c r="J2" s="84"/>
      <c r="K2" s="85"/>
      <c r="L2" s="85"/>
      <c r="M2" s="85"/>
      <c r="N2" s="85"/>
      <c r="O2" s="85"/>
      <c r="P2" s="85"/>
      <c r="Q2" s="85"/>
      <c r="R2" s="48"/>
    </row>
    <row r="3" spans="1:18">
      <c r="A3" s="82" t="s">
        <v>3</v>
      </c>
      <c r="B3" s="108">
        <f>B2/2</f>
        <v>0</v>
      </c>
      <c r="C3" s="84"/>
      <c r="D3" s="84"/>
      <c r="E3" s="84"/>
      <c r="F3" s="84"/>
      <c r="G3" s="84"/>
      <c r="H3" s="84"/>
      <c r="I3" s="84"/>
      <c r="J3" s="84"/>
      <c r="K3" s="85"/>
      <c r="L3" s="85"/>
      <c r="M3" s="85"/>
      <c r="N3" s="85"/>
      <c r="O3" s="85"/>
      <c r="P3" s="85"/>
      <c r="Q3" s="85"/>
      <c r="R3" s="48"/>
    </row>
    <row r="4" spans="1:18">
      <c r="A4" s="86" t="s">
        <v>44</v>
      </c>
      <c r="B4" s="106"/>
      <c r="C4" s="87"/>
      <c r="D4" s="102" t="s">
        <v>80</v>
      </c>
      <c r="E4" s="106"/>
      <c r="F4" s="87"/>
      <c r="G4" s="84"/>
      <c r="H4" s="84"/>
      <c r="I4" s="84"/>
      <c r="J4" s="84"/>
      <c r="K4" s="85"/>
      <c r="L4" s="85"/>
      <c r="M4" s="85"/>
      <c r="N4" s="85"/>
      <c r="O4" s="85"/>
      <c r="P4" s="85"/>
      <c r="Q4" s="85"/>
      <c r="R4" s="48"/>
    </row>
    <row r="5" spans="1:18">
      <c r="A5" s="86" t="s">
        <v>5</v>
      </c>
      <c r="B5" s="106"/>
      <c r="C5" s="87"/>
      <c r="D5" s="102" t="s">
        <v>80</v>
      </c>
      <c r="E5" s="106"/>
      <c r="F5" s="87"/>
      <c r="G5" s="84"/>
      <c r="H5" s="84"/>
      <c r="I5" s="84"/>
      <c r="J5" s="84"/>
      <c r="K5" s="85"/>
      <c r="L5" s="85"/>
      <c r="M5" s="85"/>
      <c r="N5" s="85"/>
      <c r="O5" s="85"/>
      <c r="P5" s="85"/>
      <c r="Q5" s="85"/>
      <c r="R5" s="48"/>
    </row>
    <row r="6" spans="1:18" ht="14.25">
      <c r="A6" s="88" t="s">
        <v>50</v>
      </c>
      <c r="B6" s="84"/>
      <c r="C6" s="84"/>
      <c r="D6" s="84"/>
      <c r="E6" s="84"/>
      <c r="F6" s="84"/>
      <c r="G6" s="84"/>
      <c r="H6" s="84"/>
      <c r="I6" s="84"/>
      <c r="J6" s="84"/>
      <c r="K6" s="85"/>
      <c r="L6" s="85"/>
      <c r="M6" s="85"/>
      <c r="N6" s="85"/>
      <c r="O6" s="85"/>
      <c r="P6" s="85"/>
      <c r="Q6" s="85"/>
      <c r="R6" s="48"/>
    </row>
    <row r="7" spans="1:18">
      <c r="A7" s="88" t="s">
        <v>6</v>
      </c>
      <c r="B7" s="87"/>
      <c r="C7" s="89"/>
      <c r="D7" s="87"/>
      <c r="E7" s="87"/>
      <c r="F7" s="87"/>
      <c r="G7" s="84"/>
      <c r="H7" s="84"/>
      <c r="I7" s="84"/>
      <c r="J7" s="84"/>
      <c r="K7" s="85"/>
      <c r="L7" s="85"/>
      <c r="M7" s="85"/>
      <c r="N7" s="85"/>
      <c r="O7" s="85"/>
      <c r="P7" s="85"/>
      <c r="Q7" s="85"/>
      <c r="R7" s="48"/>
    </row>
    <row r="8" spans="1:18">
      <c r="A8" s="8"/>
      <c r="B8" s="9"/>
      <c r="C8" s="90"/>
      <c r="D8" s="9"/>
      <c r="E8" s="9"/>
      <c r="F8" s="9"/>
      <c r="G8" s="45"/>
      <c r="H8" s="45"/>
      <c r="I8" s="45"/>
      <c r="J8" s="45"/>
      <c r="K8" s="85"/>
      <c r="L8" s="85"/>
      <c r="M8" s="85"/>
      <c r="N8" s="85"/>
      <c r="O8" s="85"/>
      <c r="P8" s="85"/>
      <c r="Q8" s="85"/>
      <c r="R8" s="48"/>
    </row>
    <row r="9" spans="1:18">
      <c r="A9" s="91" t="s">
        <v>42</v>
      </c>
      <c r="B9" s="92" t="s">
        <v>7</v>
      </c>
      <c r="C9" s="91"/>
      <c r="D9" s="91"/>
      <c r="E9" s="91"/>
      <c r="F9" s="91" t="s">
        <v>7</v>
      </c>
      <c r="G9" s="91"/>
      <c r="H9" s="91"/>
      <c r="I9" s="91"/>
      <c r="J9" s="93" t="s">
        <v>11</v>
      </c>
      <c r="K9" s="93" t="s">
        <v>8</v>
      </c>
      <c r="L9" s="93"/>
      <c r="M9" s="94" t="s">
        <v>69</v>
      </c>
      <c r="N9" s="95" t="s">
        <v>70</v>
      </c>
      <c r="O9" s="93" t="s">
        <v>12</v>
      </c>
      <c r="P9" s="142" t="s">
        <v>73</v>
      </c>
      <c r="Q9" s="96" t="s">
        <v>19</v>
      </c>
      <c r="R9" s="28" t="s">
        <v>72</v>
      </c>
    </row>
    <row r="10" spans="1:18">
      <c r="A10" s="91"/>
      <c r="B10" s="91" t="s">
        <v>76</v>
      </c>
      <c r="C10" s="91"/>
      <c r="D10" s="91" t="s">
        <v>14</v>
      </c>
      <c r="E10" s="91"/>
      <c r="F10" s="91" t="s">
        <v>77</v>
      </c>
      <c r="G10" s="91"/>
      <c r="H10" s="91" t="s">
        <v>14</v>
      </c>
      <c r="I10" s="91"/>
      <c r="J10" s="93" t="s">
        <v>13</v>
      </c>
      <c r="K10" s="93" t="s">
        <v>14</v>
      </c>
      <c r="L10" s="93"/>
      <c r="M10" s="97"/>
      <c r="N10" s="98" t="s">
        <v>55</v>
      </c>
      <c r="O10" s="93" t="s">
        <v>39</v>
      </c>
      <c r="P10" s="143"/>
      <c r="Q10" s="96"/>
    </row>
    <row r="11" spans="1:18">
      <c r="A11" s="103"/>
      <c r="B11" s="36"/>
      <c r="C11" s="21">
        <f t="shared" ref="C11:C74" si="0">$E$4</f>
        <v>0</v>
      </c>
      <c r="D11" s="40">
        <f t="shared" ref="D11:D20" si="1">$B$3*B11</f>
        <v>0</v>
      </c>
      <c r="E11" s="21">
        <f t="shared" ref="E11:E74" si="2">$E$4</f>
        <v>0</v>
      </c>
      <c r="F11" s="36"/>
      <c r="G11" s="21" t="s">
        <v>0</v>
      </c>
      <c r="H11" s="40">
        <f t="shared" ref="H11:H20" si="3">$B$3*F11</f>
        <v>0</v>
      </c>
      <c r="I11" s="21">
        <f t="shared" ref="I11:I74" si="4">$C$4</f>
        <v>0</v>
      </c>
      <c r="J11" s="40">
        <f t="shared" ref="J11:J20" si="5">F11-B11</f>
        <v>0</v>
      </c>
      <c r="K11" s="40">
        <f t="shared" ref="K11:K20" si="6">(D11^2+H11^2)^0.5</f>
        <v>0</v>
      </c>
      <c r="L11" s="21">
        <f t="shared" ref="L11:L74" si="7">$C$4</f>
        <v>0</v>
      </c>
      <c r="M11" s="21">
        <f t="shared" ref="M11:M20" si="8">K11/2</f>
        <v>0</v>
      </c>
      <c r="N11" s="49" t="b">
        <f t="shared" ref="N11:N74" si="9">IF(AND(10&lt;M11,M11&lt;100),10,IF(AND(1&lt;M11,M11&lt;10),1,IF(AND(0.1&lt;M11,M11&lt;1),0.1,IF(AND(0.01&lt;M11,M11&lt;0.1),0.01,IF(AND(0.001&lt;M11,M11&lt;0.01),0.001)))))</f>
        <v>0</v>
      </c>
      <c r="O11" s="99">
        <f t="shared" ref="O11:O20" si="10">J11-2*K11</f>
        <v>0</v>
      </c>
      <c r="P11" s="99" t="e">
        <f t="shared" ref="P11:P42" si="11">+MROUND(O11,N11)</f>
        <v>#VALUE!</v>
      </c>
      <c r="Q11" s="100" t="e">
        <f t="shared" ref="Q11:Q74" si="12">IF(P11&gt;$B$4,"Overschrijding","Geen overschrijding")</f>
        <v>#VALUE!</v>
      </c>
    </row>
    <row r="12" spans="1:18">
      <c r="A12" s="103"/>
      <c r="B12" s="36"/>
      <c r="C12" s="21">
        <f t="shared" si="0"/>
        <v>0</v>
      </c>
      <c r="D12" s="40">
        <f t="shared" si="1"/>
        <v>0</v>
      </c>
      <c r="E12" s="21">
        <f t="shared" si="2"/>
        <v>0</v>
      </c>
      <c r="F12" s="36"/>
      <c r="G12" s="21" t="s">
        <v>0</v>
      </c>
      <c r="H12" s="40">
        <f t="shared" si="3"/>
        <v>0</v>
      </c>
      <c r="I12" s="21">
        <f t="shared" si="4"/>
        <v>0</v>
      </c>
      <c r="J12" s="40">
        <f t="shared" si="5"/>
        <v>0</v>
      </c>
      <c r="K12" s="40">
        <f t="shared" si="6"/>
        <v>0</v>
      </c>
      <c r="L12" s="21">
        <f t="shared" si="7"/>
        <v>0</v>
      </c>
      <c r="M12" s="21">
        <f t="shared" si="8"/>
        <v>0</v>
      </c>
      <c r="N12" s="49" t="b">
        <f t="shared" si="9"/>
        <v>0</v>
      </c>
      <c r="O12" s="99">
        <f t="shared" si="10"/>
        <v>0</v>
      </c>
      <c r="P12" s="99" t="e">
        <f t="shared" si="11"/>
        <v>#VALUE!</v>
      </c>
      <c r="Q12" s="100" t="e">
        <f t="shared" si="12"/>
        <v>#VALUE!</v>
      </c>
    </row>
    <row r="13" spans="1:18">
      <c r="A13" s="103"/>
      <c r="B13" s="36"/>
      <c r="C13" s="21">
        <f t="shared" si="0"/>
        <v>0</v>
      </c>
      <c r="D13" s="40">
        <f t="shared" si="1"/>
        <v>0</v>
      </c>
      <c r="E13" s="21">
        <f t="shared" si="2"/>
        <v>0</v>
      </c>
      <c r="F13" s="36"/>
      <c r="G13" s="21" t="s">
        <v>0</v>
      </c>
      <c r="H13" s="40">
        <f t="shared" si="3"/>
        <v>0</v>
      </c>
      <c r="I13" s="21">
        <f t="shared" si="4"/>
        <v>0</v>
      </c>
      <c r="J13" s="40">
        <f t="shared" si="5"/>
        <v>0</v>
      </c>
      <c r="K13" s="40">
        <f t="shared" si="6"/>
        <v>0</v>
      </c>
      <c r="L13" s="21">
        <f t="shared" si="7"/>
        <v>0</v>
      </c>
      <c r="M13" s="21">
        <f t="shared" si="8"/>
        <v>0</v>
      </c>
      <c r="N13" s="49" t="b">
        <f t="shared" si="9"/>
        <v>0</v>
      </c>
      <c r="O13" s="99">
        <f t="shared" si="10"/>
        <v>0</v>
      </c>
      <c r="P13" s="99" t="e">
        <f t="shared" si="11"/>
        <v>#VALUE!</v>
      </c>
      <c r="Q13" s="100" t="e">
        <f t="shared" si="12"/>
        <v>#VALUE!</v>
      </c>
    </row>
    <row r="14" spans="1:18">
      <c r="A14" s="103"/>
      <c r="B14" s="36"/>
      <c r="C14" s="21">
        <f t="shared" si="0"/>
        <v>0</v>
      </c>
      <c r="D14" s="40">
        <f t="shared" si="1"/>
        <v>0</v>
      </c>
      <c r="E14" s="21">
        <f t="shared" si="2"/>
        <v>0</v>
      </c>
      <c r="F14" s="36"/>
      <c r="G14" s="21" t="s">
        <v>0</v>
      </c>
      <c r="H14" s="40">
        <f t="shared" si="3"/>
        <v>0</v>
      </c>
      <c r="I14" s="21">
        <f t="shared" si="4"/>
        <v>0</v>
      </c>
      <c r="J14" s="40">
        <f t="shared" si="5"/>
        <v>0</v>
      </c>
      <c r="K14" s="40">
        <f t="shared" si="6"/>
        <v>0</v>
      </c>
      <c r="L14" s="21">
        <f t="shared" si="7"/>
        <v>0</v>
      </c>
      <c r="M14" s="21">
        <f t="shared" si="8"/>
        <v>0</v>
      </c>
      <c r="N14" s="49" t="b">
        <f t="shared" si="9"/>
        <v>0</v>
      </c>
      <c r="O14" s="99">
        <f t="shared" si="10"/>
        <v>0</v>
      </c>
      <c r="P14" s="99" t="e">
        <f t="shared" si="11"/>
        <v>#VALUE!</v>
      </c>
      <c r="Q14" s="100" t="e">
        <f t="shared" si="12"/>
        <v>#VALUE!</v>
      </c>
    </row>
    <row r="15" spans="1:18">
      <c r="A15" s="103"/>
      <c r="B15" s="36"/>
      <c r="C15" s="21">
        <f t="shared" si="0"/>
        <v>0</v>
      </c>
      <c r="D15" s="40">
        <f t="shared" si="1"/>
        <v>0</v>
      </c>
      <c r="E15" s="21">
        <f t="shared" si="2"/>
        <v>0</v>
      </c>
      <c r="F15" s="36"/>
      <c r="G15" s="21" t="s">
        <v>0</v>
      </c>
      <c r="H15" s="40">
        <f t="shared" si="3"/>
        <v>0</v>
      </c>
      <c r="I15" s="21">
        <f t="shared" si="4"/>
        <v>0</v>
      </c>
      <c r="J15" s="40">
        <f t="shared" si="5"/>
        <v>0</v>
      </c>
      <c r="K15" s="40">
        <f t="shared" si="6"/>
        <v>0</v>
      </c>
      <c r="L15" s="21">
        <f t="shared" si="7"/>
        <v>0</v>
      </c>
      <c r="M15" s="21">
        <f t="shared" si="8"/>
        <v>0</v>
      </c>
      <c r="N15" s="49" t="b">
        <f t="shared" si="9"/>
        <v>0</v>
      </c>
      <c r="O15" s="99">
        <f t="shared" si="10"/>
        <v>0</v>
      </c>
      <c r="P15" s="99" t="e">
        <f t="shared" si="11"/>
        <v>#VALUE!</v>
      </c>
      <c r="Q15" s="100" t="e">
        <f t="shared" si="12"/>
        <v>#VALUE!</v>
      </c>
    </row>
    <row r="16" spans="1:18">
      <c r="A16" s="103"/>
      <c r="B16" s="36"/>
      <c r="C16" s="21">
        <f t="shared" si="0"/>
        <v>0</v>
      </c>
      <c r="D16" s="40">
        <f t="shared" si="1"/>
        <v>0</v>
      </c>
      <c r="E16" s="21">
        <f t="shared" si="2"/>
        <v>0</v>
      </c>
      <c r="F16" s="36"/>
      <c r="G16" s="21" t="s">
        <v>0</v>
      </c>
      <c r="H16" s="40">
        <f t="shared" si="3"/>
        <v>0</v>
      </c>
      <c r="I16" s="21">
        <f t="shared" si="4"/>
        <v>0</v>
      </c>
      <c r="J16" s="40">
        <f t="shared" si="5"/>
        <v>0</v>
      </c>
      <c r="K16" s="40">
        <f t="shared" si="6"/>
        <v>0</v>
      </c>
      <c r="L16" s="21">
        <f t="shared" si="7"/>
        <v>0</v>
      </c>
      <c r="M16" s="21">
        <f t="shared" si="8"/>
        <v>0</v>
      </c>
      <c r="N16" s="49" t="b">
        <f t="shared" si="9"/>
        <v>0</v>
      </c>
      <c r="O16" s="99">
        <f t="shared" si="10"/>
        <v>0</v>
      </c>
      <c r="P16" s="99" t="e">
        <f t="shared" si="11"/>
        <v>#VALUE!</v>
      </c>
      <c r="Q16" s="100" t="e">
        <f t="shared" si="12"/>
        <v>#VALUE!</v>
      </c>
    </row>
    <row r="17" spans="1:17">
      <c r="A17" s="103"/>
      <c r="B17" s="36"/>
      <c r="C17" s="21">
        <f t="shared" si="0"/>
        <v>0</v>
      </c>
      <c r="D17" s="40">
        <f t="shared" si="1"/>
        <v>0</v>
      </c>
      <c r="E17" s="21">
        <f t="shared" si="2"/>
        <v>0</v>
      </c>
      <c r="F17" s="36"/>
      <c r="G17" s="21" t="s">
        <v>0</v>
      </c>
      <c r="H17" s="40">
        <f t="shared" si="3"/>
        <v>0</v>
      </c>
      <c r="I17" s="21">
        <f t="shared" si="4"/>
        <v>0</v>
      </c>
      <c r="J17" s="40">
        <f t="shared" si="5"/>
        <v>0</v>
      </c>
      <c r="K17" s="40">
        <f t="shared" si="6"/>
        <v>0</v>
      </c>
      <c r="L17" s="21">
        <f t="shared" si="7"/>
        <v>0</v>
      </c>
      <c r="M17" s="21">
        <f t="shared" si="8"/>
        <v>0</v>
      </c>
      <c r="N17" s="49" t="b">
        <f t="shared" si="9"/>
        <v>0</v>
      </c>
      <c r="O17" s="99">
        <f t="shared" si="10"/>
        <v>0</v>
      </c>
      <c r="P17" s="99" t="e">
        <f t="shared" si="11"/>
        <v>#VALUE!</v>
      </c>
      <c r="Q17" s="100" t="e">
        <f t="shared" si="12"/>
        <v>#VALUE!</v>
      </c>
    </row>
    <row r="18" spans="1:17">
      <c r="A18" s="103"/>
      <c r="B18" s="36"/>
      <c r="C18" s="21">
        <f t="shared" si="0"/>
        <v>0</v>
      </c>
      <c r="D18" s="40">
        <f t="shared" si="1"/>
        <v>0</v>
      </c>
      <c r="E18" s="21">
        <f t="shared" si="2"/>
        <v>0</v>
      </c>
      <c r="F18" s="36"/>
      <c r="G18" s="21" t="s">
        <v>0</v>
      </c>
      <c r="H18" s="40">
        <f t="shared" si="3"/>
        <v>0</v>
      </c>
      <c r="I18" s="21">
        <f t="shared" si="4"/>
        <v>0</v>
      </c>
      <c r="J18" s="40">
        <f t="shared" si="5"/>
        <v>0</v>
      </c>
      <c r="K18" s="40">
        <f t="shared" si="6"/>
        <v>0</v>
      </c>
      <c r="L18" s="21">
        <f t="shared" si="7"/>
        <v>0</v>
      </c>
      <c r="M18" s="21">
        <f t="shared" si="8"/>
        <v>0</v>
      </c>
      <c r="N18" s="49" t="b">
        <f t="shared" si="9"/>
        <v>0</v>
      </c>
      <c r="O18" s="99">
        <f t="shared" si="10"/>
        <v>0</v>
      </c>
      <c r="P18" s="99" t="e">
        <f t="shared" si="11"/>
        <v>#VALUE!</v>
      </c>
      <c r="Q18" s="100" t="e">
        <f t="shared" si="12"/>
        <v>#VALUE!</v>
      </c>
    </row>
    <row r="19" spans="1:17">
      <c r="A19" s="103"/>
      <c r="B19" s="36"/>
      <c r="C19" s="21">
        <f t="shared" si="0"/>
        <v>0</v>
      </c>
      <c r="D19" s="40">
        <f t="shared" si="1"/>
        <v>0</v>
      </c>
      <c r="E19" s="21">
        <f t="shared" si="2"/>
        <v>0</v>
      </c>
      <c r="F19" s="36"/>
      <c r="G19" s="21" t="s">
        <v>0</v>
      </c>
      <c r="H19" s="40">
        <f t="shared" si="3"/>
        <v>0</v>
      </c>
      <c r="I19" s="21">
        <f t="shared" si="4"/>
        <v>0</v>
      </c>
      <c r="J19" s="40">
        <f t="shared" si="5"/>
        <v>0</v>
      </c>
      <c r="K19" s="40">
        <f t="shared" si="6"/>
        <v>0</v>
      </c>
      <c r="L19" s="21">
        <f t="shared" si="7"/>
        <v>0</v>
      </c>
      <c r="M19" s="21">
        <f t="shared" si="8"/>
        <v>0</v>
      </c>
      <c r="N19" s="49" t="b">
        <f t="shared" si="9"/>
        <v>0</v>
      </c>
      <c r="O19" s="99">
        <f t="shared" si="10"/>
        <v>0</v>
      </c>
      <c r="P19" s="99" t="e">
        <f t="shared" si="11"/>
        <v>#VALUE!</v>
      </c>
      <c r="Q19" s="100" t="e">
        <f t="shared" si="12"/>
        <v>#VALUE!</v>
      </c>
    </row>
    <row r="20" spans="1:17">
      <c r="A20" s="103"/>
      <c r="B20" s="36"/>
      <c r="C20" s="21">
        <f t="shared" si="0"/>
        <v>0</v>
      </c>
      <c r="D20" s="40">
        <f t="shared" si="1"/>
        <v>0</v>
      </c>
      <c r="E20" s="21">
        <f t="shared" si="2"/>
        <v>0</v>
      </c>
      <c r="F20" s="36"/>
      <c r="G20" s="21" t="s">
        <v>0</v>
      </c>
      <c r="H20" s="40">
        <f t="shared" si="3"/>
        <v>0</v>
      </c>
      <c r="I20" s="21">
        <f t="shared" si="4"/>
        <v>0</v>
      </c>
      <c r="J20" s="40">
        <f t="shared" si="5"/>
        <v>0</v>
      </c>
      <c r="K20" s="40">
        <f t="shared" si="6"/>
        <v>0</v>
      </c>
      <c r="L20" s="21">
        <f t="shared" si="7"/>
        <v>0</v>
      </c>
      <c r="M20" s="21">
        <f t="shared" si="8"/>
        <v>0</v>
      </c>
      <c r="N20" s="49" t="b">
        <f t="shared" si="9"/>
        <v>0</v>
      </c>
      <c r="O20" s="99">
        <f t="shared" si="10"/>
        <v>0</v>
      </c>
      <c r="P20" s="99" t="e">
        <f t="shared" si="11"/>
        <v>#VALUE!</v>
      </c>
      <c r="Q20" s="100" t="e">
        <f t="shared" si="12"/>
        <v>#VALUE!</v>
      </c>
    </row>
    <row r="21" spans="1:17">
      <c r="A21" s="103"/>
      <c r="B21" s="36"/>
      <c r="C21" s="21">
        <f t="shared" si="0"/>
        <v>0</v>
      </c>
      <c r="D21" s="40">
        <f t="shared" ref="D21:D84" si="13">$B$3*B21</f>
        <v>0</v>
      </c>
      <c r="E21" s="21">
        <f t="shared" si="2"/>
        <v>0</v>
      </c>
      <c r="F21" s="36"/>
      <c r="G21" s="21" t="s">
        <v>0</v>
      </c>
      <c r="H21" s="40">
        <f t="shared" ref="H21:H84" si="14">$B$3*F21</f>
        <v>0</v>
      </c>
      <c r="I21" s="21">
        <f t="shared" si="4"/>
        <v>0</v>
      </c>
      <c r="J21" s="40">
        <f t="shared" ref="J21:J84" si="15">F21-B21</f>
        <v>0</v>
      </c>
      <c r="K21" s="40">
        <f t="shared" ref="K21:K84" si="16">(D21^2+H21^2)^0.5</f>
        <v>0</v>
      </c>
      <c r="L21" s="21">
        <f t="shared" si="7"/>
        <v>0</v>
      </c>
      <c r="M21" s="21">
        <f t="shared" ref="M21:M84" si="17">K21/2</f>
        <v>0</v>
      </c>
      <c r="N21" s="49" t="b">
        <f t="shared" si="9"/>
        <v>0</v>
      </c>
      <c r="O21" s="99">
        <f t="shared" ref="O21:O84" si="18">J21-2*K21</f>
        <v>0</v>
      </c>
      <c r="P21" s="99" t="e">
        <f t="shared" si="11"/>
        <v>#VALUE!</v>
      </c>
      <c r="Q21" s="100" t="e">
        <f t="shared" si="12"/>
        <v>#VALUE!</v>
      </c>
    </row>
    <row r="22" spans="1:17">
      <c r="A22" s="103"/>
      <c r="B22" s="36"/>
      <c r="C22" s="21">
        <f t="shared" si="0"/>
        <v>0</v>
      </c>
      <c r="D22" s="40">
        <f t="shared" si="13"/>
        <v>0</v>
      </c>
      <c r="E22" s="21">
        <f t="shared" si="2"/>
        <v>0</v>
      </c>
      <c r="F22" s="36"/>
      <c r="G22" s="21" t="s">
        <v>0</v>
      </c>
      <c r="H22" s="40">
        <f t="shared" si="14"/>
        <v>0</v>
      </c>
      <c r="I22" s="21">
        <f t="shared" si="4"/>
        <v>0</v>
      </c>
      <c r="J22" s="40">
        <f t="shared" si="15"/>
        <v>0</v>
      </c>
      <c r="K22" s="40">
        <f t="shared" si="16"/>
        <v>0</v>
      </c>
      <c r="L22" s="21">
        <f t="shared" si="7"/>
        <v>0</v>
      </c>
      <c r="M22" s="21">
        <f t="shared" si="17"/>
        <v>0</v>
      </c>
      <c r="N22" s="49" t="b">
        <f t="shared" si="9"/>
        <v>0</v>
      </c>
      <c r="O22" s="99">
        <f t="shared" si="18"/>
        <v>0</v>
      </c>
      <c r="P22" s="99" t="e">
        <f t="shared" si="11"/>
        <v>#VALUE!</v>
      </c>
      <c r="Q22" s="100" t="e">
        <f t="shared" si="12"/>
        <v>#VALUE!</v>
      </c>
    </row>
    <row r="23" spans="1:17">
      <c r="A23" s="103"/>
      <c r="B23" s="36"/>
      <c r="C23" s="21">
        <f t="shared" si="0"/>
        <v>0</v>
      </c>
      <c r="D23" s="40">
        <f t="shared" si="13"/>
        <v>0</v>
      </c>
      <c r="E23" s="21">
        <f t="shared" si="2"/>
        <v>0</v>
      </c>
      <c r="F23" s="36"/>
      <c r="G23" s="21" t="s">
        <v>0</v>
      </c>
      <c r="H23" s="40">
        <f t="shared" si="14"/>
        <v>0</v>
      </c>
      <c r="I23" s="21">
        <f t="shared" si="4"/>
        <v>0</v>
      </c>
      <c r="J23" s="40">
        <f t="shared" si="15"/>
        <v>0</v>
      </c>
      <c r="K23" s="40">
        <f t="shared" si="16"/>
        <v>0</v>
      </c>
      <c r="L23" s="21">
        <f t="shared" si="7"/>
        <v>0</v>
      </c>
      <c r="M23" s="21">
        <f t="shared" si="17"/>
        <v>0</v>
      </c>
      <c r="N23" s="49" t="b">
        <f t="shared" si="9"/>
        <v>0</v>
      </c>
      <c r="O23" s="99">
        <f t="shared" si="18"/>
        <v>0</v>
      </c>
      <c r="P23" s="99" t="e">
        <f t="shared" si="11"/>
        <v>#VALUE!</v>
      </c>
      <c r="Q23" s="100" t="e">
        <f t="shared" si="12"/>
        <v>#VALUE!</v>
      </c>
    </row>
    <row r="24" spans="1:17">
      <c r="A24" s="103"/>
      <c r="B24" s="36"/>
      <c r="C24" s="21">
        <f t="shared" si="0"/>
        <v>0</v>
      </c>
      <c r="D24" s="40">
        <f t="shared" si="13"/>
        <v>0</v>
      </c>
      <c r="E24" s="21">
        <f t="shared" si="2"/>
        <v>0</v>
      </c>
      <c r="F24" s="36"/>
      <c r="G24" s="21" t="s">
        <v>0</v>
      </c>
      <c r="H24" s="40">
        <f t="shared" si="14"/>
        <v>0</v>
      </c>
      <c r="I24" s="21">
        <f t="shared" si="4"/>
        <v>0</v>
      </c>
      <c r="J24" s="40">
        <f t="shared" si="15"/>
        <v>0</v>
      </c>
      <c r="K24" s="40">
        <f t="shared" si="16"/>
        <v>0</v>
      </c>
      <c r="L24" s="21">
        <f t="shared" si="7"/>
        <v>0</v>
      </c>
      <c r="M24" s="21">
        <f t="shared" si="17"/>
        <v>0</v>
      </c>
      <c r="N24" s="49" t="b">
        <f t="shared" si="9"/>
        <v>0</v>
      </c>
      <c r="O24" s="99">
        <f t="shared" si="18"/>
        <v>0</v>
      </c>
      <c r="P24" s="99" t="e">
        <f t="shared" si="11"/>
        <v>#VALUE!</v>
      </c>
      <c r="Q24" s="100" t="e">
        <f t="shared" si="12"/>
        <v>#VALUE!</v>
      </c>
    </row>
    <row r="25" spans="1:17">
      <c r="A25" s="103"/>
      <c r="B25" s="36"/>
      <c r="C25" s="21">
        <f t="shared" si="0"/>
        <v>0</v>
      </c>
      <c r="D25" s="40">
        <f t="shared" si="13"/>
        <v>0</v>
      </c>
      <c r="E25" s="21">
        <f t="shared" si="2"/>
        <v>0</v>
      </c>
      <c r="F25" s="36"/>
      <c r="G25" s="21" t="s">
        <v>0</v>
      </c>
      <c r="H25" s="40">
        <f t="shared" si="14"/>
        <v>0</v>
      </c>
      <c r="I25" s="21">
        <f t="shared" si="4"/>
        <v>0</v>
      </c>
      <c r="J25" s="40">
        <f t="shared" si="15"/>
        <v>0</v>
      </c>
      <c r="K25" s="40">
        <f t="shared" si="16"/>
        <v>0</v>
      </c>
      <c r="L25" s="21">
        <f t="shared" si="7"/>
        <v>0</v>
      </c>
      <c r="M25" s="21">
        <f t="shared" si="17"/>
        <v>0</v>
      </c>
      <c r="N25" s="49" t="b">
        <f t="shared" si="9"/>
        <v>0</v>
      </c>
      <c r="O25" s="99">
        <f t="shared" si="18"/>
        <v>0</v>
      </c>
      <c r="P25" s="99" t="e">
        <f t="shared" si="11"/>
        <v>#VALUE!</v>
      </c>
      <c r="Q25" s="100" t="e">
        <f t="shared" si="12"/>
        <v>#VALUE!</v>
      </c>
    </row>
    <row r="26" spans="1:17">
      <c r="A26" s="103"/>
      <c r="B26" s="36"/>
      <c r="C26" s="21">
        <f t="shared" si="0"/>
        <v>0</v>
      </c>
      <c r="D26" s="40">
        <f t="shared" si="13"/>
        <v>0</v>
      </c>
      <c r="E26" s="21">
        <f t="shared" si="2"/>
        <v>0</v>
      </c>
      <c r="F26" s="36"/>
      <c r="G26" s="21" t="s">
        <v>0</v>
      </c>
      <c r="H26" s="40">
        <f t="shared" si="14"/>
        <v>0</v>
      </c>
      <c r="I26" s="21">
        <f t="shared" si="4"/>
        <v>0</v>
      </c>
      <c r="J26" s="40">
        <f t="shared" si="15"/>
        <v>0</v>
      </c>
      <c r="K26" s="40">
        <f t="shared" si="16"/>
        <v>0</v>
      </c>
      <c r="L26" s="21">
        <f t="shared" si="7"/>
        <v>0</v>
      </c>
      <c r="M26" s="21">
        <f t="shared" si="17"/>
        <v>0</v>
      </c>
      <c r="N26" s="49" t="b">
        <f t="shared" si="9"/>
        <v>0</v>
      </c>
      <c r="O26" s="99">
        <f t="shared" si="18"/>
        <v>0</v>
      </c>
      <c r="P26" s="99" t="e">
        <f t="shared" si="11"/>
        <v>#VALUE!</v>
      </c>
      <c r="Q26" s="100" t="e">
        <f t="shared" si="12"/>
        <v>#VALUE!</v>
      </c>
    </row>
    <row r="27" spans="1:17">
      <c r="A27" s="103"/>
      <c r="B27" s="36"/>
      <c r="C27" s="21">
        <f t="shared" si="0"/>
        <v>0</v>
      </c>
      <c r="D27" s="40">
        <f t="shared" si="13"/>
        <v>0</v>
      </c>
      <c r="E27" s="21">
        <f t="shared" si="2"/>
        <v>0</v>
      </c>
      <c r="F27" s="36"/>
      <c r="G27" s="21" t="s">
        <v>0</v>
      </c>
      <c r="H27" s="40">
        <f t="shared" si="14"/>
        <v>0</v>
      </c>
      <c r="I27" s="21">
        <f t="shared" si="4"/>
        <v>0</v>
      </c>
      <c r="J27" s="40">
        <f t="shared" si="15"/>
        <v>0</v>
      </c>
      <c r="K27" s="40">
        <f t="shared" si="16"/>
        <v>0</v>
      </c>
      <c r="L27" s="21">
        <f t="shared" si="7"/>
        <v>0</v>
      </c>
      <c r="M27" s="21">
        <f t="shared" si="17"/>
        <v>0</v>
      </c>
      <c r="N27" s="49" t="b">
        <f t="shared" si="9"/>
        <v>0</v>
      </c>
      <c r="O27" s="99">
        <f t="shared" si="18"/>
        <v>0</v>
      </c>
      <c r="P27" s="99" t="e">
        <f t="shared" si="11"/>
        <v>#VALUE!</v>
      </c>
      <c r="Q27" s="100" t="e">
        <f t="shared" si="12"/>
        <v>#VALUE!</v>
      </c>
    </row>
    <row r="28" spans="1:17">
      <c r="A28" s="103"/>
      <c r="B28" s="36"/>
      <c r="C28" s="21">
        <f t="shared" si="0"/>
        <v>0</v>
      </c>
      <c r="D28" s="40">
        <f t="shared" si="13"/>
        <v>0</v>
      </c>
      <c r="E28" s="21">
        <f t="shared" si="2"/>
        <v>0</v>
      </c>
      <c r="F28" s="36"/>
      <c r="G28" s="21" t="s">
        <v>0</v>
      </c>
      <c r="H28" s="40">
        <f t="shared" si="14"/>
        <v>0</v>
      </c>
      <c r="I28" s="21">
        <f t="shared" si="4"/>
        <v>0</v>
      </c>
      <c r="J28" s="40">
        <f t="shared" si="15"/>
        <v>0</v>
      </c>
      <c r="K28" s="40">
        <f t="shared" si="16"/>
        <v>0</v>
      </c>
      <c r="L28" s="21">
        <f t="shared" si="7"/>
        <v>0</v>
      </c>
      <c r="M28" s="21">
        <f t="shared" si="17"/>
        <v>0</v>
      </c>
      <c r="N28" s="49" t="b">
        <f t="shared" si="9"/>
        <v>0</v>
      </c>
      <c r="O28" s="99">
        <f t="shared" si="18"/>
        <v>0</v>
      </c>
      <c r="P28" s="99" t="e">
        <f t="shared" si="11"/>
        <v>#VALUE!</v>
      </c>
      <c r="Q28" s="100" t="e">
        <f t="shared" si="12"/>
        <v>#VALUE!</v>
      </c>
    </row>
    <row r="29" spans="1:17">
      <c r="A29" s="103"/>
      <c r="B29" s="36"/>
      <c r="C29" s="21">
        <f t="shared" si="0"/>
        <v>0</v>
      </c>
      <c r="D29" s="40">
        <f t="shared" si="13"/>
        <v>0</v>
      </c>
      <c r="E29" s="21">
        <f t="shared" si="2"/>
        <v>0</v>
      </c>
      <c r="F29" s="36"/>
      <c r="G29" s="21" t="s">
        <v>0</v>
      </c>
      <c r="H29" s="40">
        <f t="shared" si="14"/>
        <v>0</v>
      </c>
      <c r="I29" s="21">
        <f t="shared" si="4"/>
        <v>0</v>
      </c>
      <c r="J29" s="40">
        <f t="shared" si="15"/>
        <v>0</v>
      </c>
      <c r="K29" s="40">
        <f t="shared" si="16"/>
        <v>0</v>
      </c>
      <c r="L29" s="21">
        <f t="shared" si="7"/>
        <v>0</v>
      </c>
      <c r="M29" s="21">
        <f t="shared" si="17"/>
        <v>0</v>
      </c>
      <c r="N29" s="49" t="b">
        <f t="shared" si="9"/>
        <v>0</v>
      </c>
      <c r="O29" s="99">
        <f t="shared" si="18"/>
        <v>0</v>
      </c>
      <c r="P29" s="99" t="e">
        <f t="shared" si="11"/>
        <v>#VALUE!</v>
      </c>
      <c r="Q29" s="100" t="e">
        <f t="shared" si="12"/>
        <v>#VALUE!</v>
      </c>
    </row>
    <row r="30" spans="1:17">
      <c r="A30" s="103"/>
      <c r="B30" s="36"/>
      <c r="C30" s="21">
        <f t="shared" si="0"/>
        <v>0</v>
      </c>
      <c r="D30" s="40">
        <f t="shared" si="13"/>
        <v>0</v>
      </c>
      <c r="E30" s="21">
        <f t="shared" si="2"/>
        <v>0</v>
      </c>
      <c r="F30" s="36"/>
      <c r="G30" s="21" t="s">
        <v>0</v>
      </c>
      <c r="H30" s="40">
        <f t="shared" si="14"/>
        <v>0</v>
      </c>
      <c r="I30" s="21">
        <f t="shared" si="4"/>
        <v>0</v>
      </c>
      <c r="J30" s="40">
        <f t="shared" si="15"/>
        <v>0</v>
      </c>
      <c r="K30" s="40">
        <f t="shared" si="16"/>
        <v>0</v>
      </c>
      <c r="L30" s="21">
        <f t="shared" si="7"/>
        <v>0</v>
      </c>
      <c r="M30" s="21">
        <f t="shared" si="17"/>
        <v>0</v>
      </c>
      <c r="N30" s="49" t="b">
        <f t="shared" si="9"/>
        <v>0</v>
      </c>
      <c r="O30" s="99">
        <f t="shared" si="18"/>
        <v>0</v>
      </c>
      <c r="P30" s="99" t="e">
        <f t="shared" si="11"/>
        <v>#VALUE!</v>
      </c>
      <c r="Q30" s="100" t="e">
        <f t="shared" si="12"/>
        <v>#VALUE!</v>
      </c>
    </row>
    <row r="31" spans="1:17">
      <c r="A31" s="103"/>
      <c r="B31" s="36"/>
      <c r="C31" s="21">
        <f t="shared" si="0"/>
        <v>0</v>
      </c>
      <c r="D31" s="40">
        <f t="shared" si="13"/>
        <v>0</v>
      </c>
      <c r="E31" s="21">
        <f t="shared" si="2"/>
        <v>0</v>
      </c>
      <c r="F31" s="36"/>
      <c r="G31" s="21" t="s">
        <v>0</v>
      </c>
      <c r="H31" s="40">
        <f t="shared" si="14"/>
        <v>0</v>
      </c>
      <c r="I31" s="21">
        <f t="shared" si="4"/>
        <v>0</v>
      </c>
      <c r="J31" s="40">
        <f t="shared" si="15"/>
        <v>0</v>
      </c>
      <c r="K31" s="40">
        <f t="shared" si="16"/>
        <v>0</v>
      </c>
      <c r="L31" s="21">
        <f t="shared" si="7"/>
        <v>0</v>
      </c>
      <c r="M31" s="21">
        <f t="shared" si="17"/>
        <v>0</v>
      </c>
      <c r="N31" s="49" t="b">
        <f t="shared" si="9"/>
        <v>0</v>
      </c>
      <c r="O31" s="99">
        <f t="shared" si="18"/>
        <v>0</v>
      </c>
      <c r="P31" s="99" t="e">
        <f t="shared" si="11"/>
        <v>#VALUE!</v>
      </c>
      <c r="Q31" s="100" t="e">
        <f t="shared" si="12"/>
        <v>#VALUE!</v>
      </c>
    </row>
    <row r="32" spans="1:17">
      <c r="A32" s="103"/>
      <c r="B32" s="36"/>
      <c r="C32" s="21">
        <f t="shared" si="0"/>
        <v>0</v>
      </c>
      <c r="D32" s="40">
        <f t="shared" si="13"/>
        <v>0</v>
      </c>
      <c r="E32" s="21">
        <f t="shared" si="2"/>
        <v>0</v>
      </c>
      <c r="F32" s="36"/>
      <c r="G32" s="21" t="s">
        <v>0</v>
      </c>
      <c r="H32" s="40">
        <f t="shared" si="14"/>
        <v>0</v>
      </c>
      <c r="I32" s="21">
        <f t="shared" si="4"/>
        <v>0</v>
      </c>
      <c r="J32" s="40">
        <f t="shared" si="15"/>
        <v>0</v>
      </c>
      <c r="K32" s="40">
        <f t="shared" si="16"/>
        <v>0</v>
      </c>
      <c r="L32" s="21">
        <f t="shared" si="7"/>
        <v>0</v>
      </c>
      <c r="M32" s="21">
        <f t="shared" si="17"/>
        <v>0</v>
      </c>
      <c r="N32" s="49" t="b">
        <f t="shared" si="9"/>
        <v>0</v>
      </c>
      <c r="O32" s="99">
        <f t="shared" si="18"/>
        <v>0</v>
      </c>
      <c r="P32" s="99" t="e">
        <f t="shared" si="11"/>
        <v>#VALUE!</v>
      </c>
      <c r="Q32" s="100" t="e">
        <f t="shared" si="12"/>
        <v>#VALUE!</v>
      </c>
    </row>
    <row r="33" spans="1:17">
      <c r="A33" s="103"/>
      <c r="B33" s="36"/>
      <c r="C33" s="21">
        <f t="shared" si="0"/>
        <v>0</v>
      </c>
      <c r="D33" s="40">
        <f t="shared" si="13"/>
        <v>0</v>
      </c>
      <c r="E33" s="21">
        <f t="shared" si="2"/>
        <v>0</v>
      </c>
      <c r="F33" s="36"/>
      <c r="G33" s="21" t="s">
        <v>0</v>
      </c>
      <c r="H33" s="40">
        <f t="shared" si="14"/>
        <v>0</v>
      </c>
      <c r="I33" s="21">
        <f t="shared" si="4"/>
        <v>0</v>
      </c>
      <c r="J33" s="40">
        <f t="shared" si="15"/>
        <v>0</v>
      </c>
      <c r="K33" s="40">
        <f t="shared" si="16"/>
        <v>0</v>
      </c>
      <c r="L33" s="21">
        <f t="shared" si="7"/>
        <v>0</v>
      </c>
      <c r="M33" s="21">
        <f t="shared" si="17"/>
        <v>0</v>
      </c>
      <c r="N33" s="49" t="b">
        <f t="shared" si="9"/>
        <v>0</v>
      </c>
      <c r="O33" s="99">
        <f t="shared" si="18"/>
        <v>0</v>
      </c>
      <c r="P33" s="99" t="e">
        <f t="shared" si="11"/>
        <v>#VALUE!</v>
      </c>
      <c r="Q33" s="100" t="e">
        <f t="shared" si="12"/>
        <v>#VALUE!</v>
      </c>
    </row>
    <row r="34" spans="1:17">
      <c r="A34" s="103"/>
      <c r="B34" s="36"/>
      <c r="C34" s="21">
        <f t="shared" si="0"/>
        <v>0</v>
      </c>
      <c r="D34" s="40">
        <f t="shared" si="13"/>
        <v>0</v>
      </c>
      <c r="E34" s="21">
        <f t="shared" si="2"/>
        <v>0</v>
      </c>
      <c r="F34" s="36"/>
      <c r="G34" s="21" t="s">
        <v>0</v>
      </c>
      <c r="H34" s="40">
        <f t="shared" si="14"/>
        <v>0</v>
      </c>
      <c r="I34" s="21">
        <f t="shared" si="4"/>
        <v>0</v>
      </c>
      <c r="J34" s="40">
        <f t="shared" si="15"/>
        <v>0</v>
      </c>
      <c r="K34" s="40">
        <f t="shared" si="16"/>
        <v>0</v>
      </c>
      <c r="L34" s="21">
        <f t="shared" si="7"/>
        <v>0</v>
      </c>
      <c r="M34" s="21">
        <f t="shared" si="17"/>
        <v>0</v>
      </c>
      <c r="N34" s="49" t="b">
        <f t="shared" si="9"/>
        <v>0</v>
      </c>
      <c r="O34" s="99">
        <f t="shared" si="18"/>
        <v>0</v>
      </c>
      <c r="P34" s="99" t="e">
        <f t="shared" si="11"/>
        <v>#VALUE!</v>
      </c>
      <c r="Q34" s="100" t="e">
        <f t="shared" si="12"/>
        <v>#VALUE!</v>
      </c>
    </row>
    <row r="35" spans="1:17">
      <c r="A35" s="103"/>
      <c r="B35" s="36"/>
      <c r="C35" s="21">
        <f t="shared" si="0"/>
        <v>0</v>
      </c>
      <c r="D35" s="40">
        <f t="shared" si="13"/>
        <v>0</v>
      </c>
      <c r="E35" s="21">
        <f t="shared" si="2"/>
        <v>0</v>
      </c>
      <c r="F35" s="36"/>
      <c r="G35" s="21" t="s">
        <v>0</v>
      </c>
      <c r="H35" s="40">
        <f t="shared" si="14"/>
        <v>0</v>
      </c>
      <c r="I35" s="21">
        <f t="shared" si="4"/>
        <v>0</v>
      </c>
      <c r="J35" s="40">
        <f t="shared" si="15"/>
        <v>0</v>
      </c>
      <c r="K35" s="40">
        <f t="shared" si="16"/>
        <v>0</v>
      </c>
      <c r="L35" s="21">
        <f t="shared" si="7"/>
        <v>0</v>
      </c>
      <c r="M35" s="21">
        <f t="shared" si="17"/>
        <v>0</v>
      </c>
      <c r="N35" s="49" t="b">
        <f t="shared" si="9"/>
        <v>0</v>
      </c>
      <c r="O35" s="99">
        <f t="shared" si="18"/>
        <v>0</v>
      </c>
      <c r="P35" s="99" t="e">
        <f t="shared" si="11"/>
        <v>#VALUE!</v>
      </c>
      <c r="Q35" s="100" t="e">
        <f t="shared" si="12"/>
        <v>#VALUE!</v>
      </c>
    </row>
    <row r="36" spans="1:17">
      <c r="A36" s="103"/>
      <c r="B36" s="36"/>
      <c r="C36" s="21">
        <f t="shared" si="0"/>
        <v>0</v>
      </c>
      <c r="D36" s="40">
        <f t="shared" si="13"/>
        <v>0</v>
      </c>
      <c r="E36" s="21">
        <f t="shared" si="2"/>
        <v>0</v>
      </c>
      <c r="F36" s="36"/>
      <c r="G36" s="21" t="s">
        <v>0</v>
      </c>
      <c r="H36" s="40">
        <f t="shared" si="14"/>
        <v>0</v>
      </c>
      <c r="I36" s="21">
        <f t="shared" si="4"/>
        <v>0</v>
      </c>
      <c r="J36" s="40">
        <f t="shared" si="15"/>
        <v>0</v>
      </c>
      <c r="K36" s="40">
        <f t="shared" si="16"/>
        <v>0</v>
      </c>
      <c r="L36" s="21">
        <f t="shared" si="7"/>
        <v>0</v>
      </c>
      <c r="M36" s="21">
        <f t="shared" si="17"/>
        <v>0</v>
      </c>
      <c r="N36" s="49" t="b">
        <f t="shared" si="9"/>
        <v>0</v>
      </c>
      <c r="O36" s="99">
        <f t="shared" si="18"/>
        <v>0</v>
      </c>
      <c r="P36" s="99" t="e">
        <f t="shared" si="11"/>
        <v>#VALUE!</v>
      </c>
      <c r="Q36" s="100" t="e">
        <f t="shared" si="12"/>
        <v>#VALUE!</v>
      </c>
    </row>
    <row r="37" spans="1:17">
      <c r="A37" s="103"/>
      <c r="B37" s="36"/>
      <c r="C37" s="21">
        <f t="shared" si="0"/>
        <v>0</v>
      </c>
      <c r="D37" s="40">
        <f t="shared" si="13"/>
        <v>0</v>
      </c>
      <c r="E37" s="21">
        <f t="shared" si="2"/>
        <v>0</v>
      </c>
      <c r="F37" s="36"/>
      <c r="G37" s="21" t="s">
        <v>0</v>
      </c>
      <c r="H37" s="40">
        <f t="shared" si="14"/>
        <v>0</v>
      </c>
      <c r="I37" s="21">
        <f t="shared" si="4"/>
        <v>0</v>
      </c>
      <c r="J37" s="40">
        <f t="shared" si="15"/>
        <v>0</v>
      </c>
      <c r="K37" s="40">
        <f t="shared" si="16"/>
        <v>0</v>
      </c>
      <c r="L37" s="21">
        <f t="shared" si="7"/>
        <v>0</v>
      </c>
      <c r="M37" s="21">
        <f t="shared" si="17"/>
        <v>0</v>
      </c>
      <c r="N37" s="49" t="b">
        <f t="shared" si="9"/>
        <v>0</v>
      </c>
      <c r="O37" s="99">
        <f t="shared" si="18"/>
        <v>0</v>
      </c>
      <c r="P37" s="99" t="e">
        <f t="shared" si="11"/>
        <v>#VALUE!</v>
      </c>
      <c r="Q37" s="100" t="e">
        <f t="shared" si="12"/>
        <v>#VALUE!</v>
      </c>
    </row>
    <row r="38" spans="1:17">
      <c r="A38" s="103"/>
      <c r="B38" s="36"/>
      <c r="C38" s="21">
        <f t="shared" si="0"/>
        <v>0</v>
      </c>
      <c r="D38" s="40">
        <f t="shared" si="13"/>
        <v>0</v>
      </c>
      <c r="E38" s="21">
        <f t="shared" si="2"/>
        <v>0</v>
      </c>
      <c r="F38" s="36"/>
      <c r="G38" s="21" t="s">
        <v>0</v>
      </c>
      <c r="H38" s="40">
        <f t="shared" si="14"/>
        <v>0</v>
      </c>
      <c r="I38" s="21">
        <f t="shared" si="4"/>
        <v>0</v>
      </c>
      <c r="J38" s="40">
        <f t="shared" si="15"/>
        <v>0</v>
      </c>
      <c r="K38" s="40">
        <f t="shared" si="16"/>
        <v>0</v>
      </c>
      <c r="L38" s="21">
        <f t="shared" si="7"/>
        <v>0</v>
      </c>
      <c r="M38" s="21">
        <f t="shared" si="17"/>
        <v>0</v>
      </c>
      <c r="N38" s="49" t="b">
        <f t="shared" si="9"/>
        <v>0</v>
      </c>
      <c r="O38" s="99">
        <f t="shared" si="18"/>
        <v>0</v>
      </c>
      <c r="P38" s="99" t="e">
        <f t="shared" si="11"/>
        <v>#VALUE!</v>
      </c>
      <c r="Q38" s="100" t="e">
        <f t="shared" si="12"/>
        <v>#VALUE!</v>
      </c>
    </row>
    <row r="39" spans="1:17">
      <c r="A39" s="103"/>
      <c r="B39" s="36"/>
      <c r="C39" s="21">
        <f t="shared" si="0"/>
        <v>0</v>
      </c>
      <c r="D39" s="40">
        <f t="shared" si="13"/>
        <v>0</v>
      </c>
      <c r="E39" s="21">
        <f t="shared" si="2"/>
        <v>0</v>
      </c>
      <c r="F39" s="36"/>
      <c r="G39" s="21" t="s">
        <v>0</v>
      </c>
      <c r="H39" s="40">
        <f t="shared" si="14"/>
        <v>0</v>
      </c>
      <c r="I39" s="21">
        <f t="shared" si="4"/>
        <v>0</v>
      </c>
      <c r="J39" s="40">
        <f t="shared" si="15"/>
        <v>0</v>
      </c>
      <c r="K39" s="40">
        <f t="shared" si="16"/>
        <v>0</v>
      </c>
      <c r="L39" s="21">
        <f t="shared" si="7"/>
        <v>0</v>
      </c>
      <c r="M39" s="21">
        <f t="shared" si="17"/>
        <v>0</v>
      </c>
      <c r="N39" s="49" t="b">
        <f t="shared" si="9"/>
        <v>0</v>
      </c>
      <c r="O39" s="99">
        <f t="shared" si="18"/>
        <v>0</v>
      </c>
      <c r="P39" s="99" t="e">
        <f t="shared" si="11"/>
        <v>#VALUE!</v>
      </c>
      <c r="Q39" s="100" t="e">
        <f t="shared" si="12"/>
        <v>#VALUE!</v>
      </c>
    </row>
    <row r="40" spans="1:17">
      <c r="A40" s="103"/>
      <c r="B40" s="36"/>
      <c r="C40" s="21">
        <f t="shared" si="0"/>
        <v>0</v>
      </c>
      <c r="D40" s="40">
        <f t="shared" si="13"/>
        <v>0</v>
      </c>
      <c r="E40" s="21">
        <f t="shared" si="2"/>
        <v>0</v>
      </c>
      <c r="F40" s="36"/>
      <c r="G40" s="21" t="s">
        <v>0</v>
      </c>
      <c r="H40" s="40">
        <f t="shared" si="14"/>
        <v>0</v>
      </c>
      <c r="I40" s="21">
        <f t="shared" si="4"/>
        <v>0</v>
      </c>
      <c r="J40" s="40">
        <f t="shared" si="15"/>
        <v>0</v>
      </c>
      <c r="K40" s="40">
        <f t="shared" si="16"/>
        <v>0</v>
      </c>
      <c r="L40" s="21">
        <f t="shared" si="7"/>
        <v>0</v>
      </c>
      <c r="M40" s="21">
        <f t="shared" si="17"/>
        <v>0</v>
      </c>
      <c r="N40" s="49" t="b">
        <f t="shared" si="9"/>
        <v>0</v>
      </c>
      <c r="O40" s="99">
        <f t="shared" si="18"/>
        <v>0</v>
      </c>
      <c r="P40" s="99" t="e">
        <f t="shared" si="11"/>
        <v>#VALUE!</v>
      </c>
      <c r="Q40" s="100" t="e">
        <f t="shared" si="12"/>
        <v>#VALUE!</v>
      </c>
    </row>
    <row r="41" spans="1:17">
      <c r="A41" s="103"/>
      <c r="B41" s="36"/>
      <c r="C41" s="21">
        <f t="shared" si="0"/>
        <v>0</v>
      </c>
      <c r="D41" s="40">
        <f t="shared" si="13"/>
        <v>0</v>
      </c>
      <c r="E41" s="21">
        <f t="shared" si="2"/>
        <v>0</v>
      </c>
      <c r="F41" s="36"/>
      <c r="G41" s="21" t="s">
        <v>0</v>
      </c>
      <c r="H41" s="40">
        <f t="shared" si="14"/>
        <v>0</v>
      </c>
      <c r="I41" s="21">
        <f t="shared" si="4"/>
        <v>0</v>
      </c>
      <c r="J41" s="40">
        <f t="shared" si="15"/>
        <v>0</v>
      </c>
      <c r="K41" s="40">
        <f t="shared" si="16"/>
        <v>0</v>
      </c>
      <c r="L41" s="21">
        <f t="shared" si="7"/>
        <v>0</v>
      </c>
      <c r="M41" s="21">
        <f t="shared" si="17"/>
        <v>0</v>
      </c>
      <c r="N41" s="49" t="b">
        <f t="shared" si="9"/>
        <v>0</v>
      </c>
      <c r="O41" s="99">
        <f t="shared" si="18"/>
        <v>0</v>
      </c>
      <c r="P41" s="99" t="e">
        <f t="shared" si="11"/>
        <v>#VALUE!</v>
      </c>
      <c r="Q41" s="100" t="e">
        <f t="shared" si="12"/>
        <v>#VALUE!</v>
      </c>
    </row>
    <row r="42" spans="1:17">
      <c r="A42" s="103"/>
      <c r="B42" s="36"/>
      <c r="C42" s="21">
        <f t="shared" si="0"/>
        <v>0</v>
      </c>
      <c r="D42" s="40">
        <f t="shared" si="13"/>
        <v>0</v>
      </c>
      <c r="E42" s="21">
        <f t="shared" si="2"/>
        <v>0</v>
      </c>
      <c r="F42" s="36"/>
      <c r="G42" s="21" t="s">
        <v>0</v>
      </c>
      <c r="H42" s="40">
        <f t="shared" si="14"/>
        <v>0</v>
      </c>
      <c r="I42" s="21">
        <f t="shared" si="4"/>
        <v>0</v>
      </c>
      <c r="J42" s="40">
        <f t="shared" si="15"/>
        <v>0</v>
      </c>
      <c r="K42" s="40">
        <f t="shared" si="16"/>
        <v>0</v>
      </c>
      <c r="L42" s="21">
        <f t="shared" si="7"/>
        <v>0</v>
      </c>
      <c r="M42" s="21">
        <f t="shared" si="17"/>
        <v>0</v>
      </c>
      <c r="N42" s="49" t="b">
        <f t="shared" si="9"/>
        <v>0</v>
      </c>
      <c r="O42" s="99">
        <f t="shared" si="18"/>
        <v>0</v>
      </c>
      <c r="P42" s="99" t="e">
        <f t="shared" si="11"/>
        <v>#VALUE!</v>
      </c>
      <c r="Q42" s="100" t="e">
        <f t="shared" si="12"/>
        <v>#VALUE!</v>
      </c>
    </row>
    <row r="43" spans="1:17">
      <c r="A43" s="103"/>
      <c r="B43" s="36"/>
      <c r="C43" s="21">
        <f t="shared" si="0"/>
        <v>0</v>
      </c>
      <c r="D43" s="40">
        <f t="shared" si="13"/>
        <v>0</v>
      </c>
      <c r="E43" s="21">
        <f t="shared" si="2"/>
        <v>0</v>
      </c>
      <c r="F43" s="36"/>
      <c r="G43" s="21" t="s">
        <v>0</v>
      </c>
      <c r="H43" s="40">
        <f t="shared" si="14"/>
        <v>0</v>
      </c>
      <c r="I43" s="21">
        <f t="shared" si="4"/>
        <v>0</v>
      </c>
      <c r="J43" s="40">
        <f t="shared" si="15"/>
        <v>0</v>
      </c>
      <c r="K43" s="40">
        <f t="shared" si="16"/>
        <v>0</v>
      </c>
      <c r="L43" s="21">
        <f t="shared" si="7"/>
        <v>0</v>
      </c>
      <c r="M43" s="21">
        <f t="shared" si="17"/>
        <v>0</v>
      </c>
      <c r="N43" s="49" t="b">
        <f t="shared" si="9"/>
        <v>0</v>
      </c>
      <c r="O43" s="99">
        <f t="shared" si="18"/>
        <v>0</v>
      </c>
      <c r="P43" s="99" t="e">
        <f t="shared" ref="P43:P74" si="19">+MROUND(O43,N43)</f>
        <v>#VALUE!</v>
      </c>
      <c r="Q43" s="100" t="e">
        <f t="shared" si="12"/>
        <v>#VALUE!</v>
      </c>
    </row>
    <row r="44" spans="1:17">
      <c r="A44" s="103"/>
      <c r="B44" s="36"/>
      <c r="C44" s="21">
        <f t="shared" si="0"/>
        <v>0</v>
      </c>
      <c r="D44" s="40">
        <f t="shared" si="13"/>
        <v>0</v>
      </c>
      <c r="E44" s="21">
        <f t="shared" si="2"/>
        <v>0</v>
      </c>
      <c r="F44" s="36"/>
      <c r="G44" s="21" t="s">
        <v>0</v>
      </c>
      <c r="H44" s="40">
        <f t="shared" si="14"/>
        <v>0</v>
      </c>
      <c r="I44" s="21">
        <f t="shared" si="4"/>
        <v>0</v>
      </c>
      <c r="J44" s="40">
        <f t="shared" si="15"/>
        <v>0</v>
      </c>
      <c r="K44" s="40">
        <f t="shared" si="16"/>
        <v>0</v>
      </c>
      <c r="L44" s="21">
        <f t="shared" si="7"/>
        <v>0</v>
      </c>
      <c r="M44" s="21">
        <f t="shared" si="17"/>
        <v>0</v>
      </c>
      <c r="N44" s="49" t="b">
        <f t="shared" si="9"/>
        <v>0</v>
      </c>
      <c r="O44" s="99">
        <f t="shared" si="18"/>
        <v>0</v>
      </c>
      <c r="P44" s="99" t="e">
        <f t="shared" si="19"/>
        <v>#VALUE!</v>
      </c>
      <c r="Q44" s="100" t="e">
        <f t="shared" si="12"/>
        <v>#VALUE!</v>
      </c>
    </row>
    <row r="45" spans="1:17">
      <c r="A45" s="103"/>
      <c r="B45" s="36"/>
      <c r="C45" s="21">
        <f t="shared" si="0"/>
        <v>0</v>
      </c>
      <c r="D45" s="40">
        <f t="shared" si="13"/>
        <v>0</v>
      </c>
      <c r="E45" s="21">
        <f t="shared" si="2"/>
        <v>0</v>
      </c>
      <c r="F45" s="36"/>
      <c r="G45" s="21" t="s">
        <v>0</v>
      </c>
      <c r="H45" s="40">
        <f t="shared" si="14"/>
        <v>0</v>
      </c>
      <c r="I45" s="21">
        <f t="shared" si="4"/>
        <v>0</v>
      </c>
      <c r="J45" s="40">
        <f t="shared" si="15"/>
        <v>0</v>
      </c>
      <c r="K45" s="40">
        <f t="shared" si="16"/>
        <v>0</v>
      </c>
      <c r="L45" s="21">
        <f t="shared" si="7"/>
        <v>0</v>
      </c>
      <c r="M45" s="21">
        <f t="shared" si="17"/>
        <v>0</v>
      </c>
      <c r="N45" s="49" t="b">
        <f t="shared" si="9"/>
        <v>0</v>
      </c>
      <c r="O45" s="99">
        <f t="shared" si="18"/>
        <v>0</v>
      </c>
      <c r="P45" s="99" t="e">
        <f t="shared" si="19"/>
        <v>#VALUE!</v>
      </c>
      <c r="Q45" s="100" t="e">
        <f t="shared" si="12"/>
        <v>#VALUE!</v>
      </c>
    </row>
    <row r="46" spans="1:17">
      <c r="A46" s="103"/>
      <c r="B46" s="36"/>
      <c r="C46" s="21">
        <f t="shared" si="0"/>
        <v>0</v>
      </c>
      <c r="D46" s="40">
        <f t="shared" si="13"/>
        <v>0</v>
      </c>
      <c r="E46" s="21">
        <f t="shared" si="2"/>
        <v>0</v>
      </c>
      <c r="F46" s="36"/>
      <c r="G46" s="21" t="s">
        <v>0</v>
      </c>
      <c r="H46" s="40">
        <f t="shared" si="14"/>
        <v>0</v>
      </c>
      <c r="I46" s="21">
        <f t="shared" si="4"/>
        <v>0</v>
      </c>
      <c r="J46" s="40">
        <f t="shared" si="15"/>
        <v>0</v>
      </c>
      <c r="K46" s="40">
        <f t="shared" si="16"/>
        <v>0</v>
      </c>
      <c r="L46" s="21">
        <f t="shared" si="7"/>
        <v>0</v>
      </c>
      <c r="M46" s="21">
        <f t="shared" si="17"/>
        <v>0</v>
      </c>
      <c r="N46" s="49" t="b">
        <f t="shared" si="9"/>
        <v>0</v>
      </c>
      <c r="O46" s="99">
        <f t="shared" si="18"/>
        <v>0</v>
      </c>
      <c r="P46" s="99" t="e">
        <f t="shared" si="19"/>
        <v>#VALUE!</v>
      </c>
      <c r="Q46" s="100" t="e">
        <f t="shared" si="12"/>
        <v>#VALUE!</v>
      </c>
    </row>
    <row r="47" spans="1:17">
      <c r="A47" s="103"/>
      <c r="B47" s="36"/>
      <c r="C47" s="21">
        <f t="shared" si="0"/>
        <v>0</v>
      </c>
      <c r="D47" s="40">
        <f t="shared" si="13"/>
        <v>0</v>
      </c>
      <c r="E47" s="21">
        <f t="shared" si="2"/>
        <v>0</v>
      </c>
      <c r="F47" s="36"/>
      <c r="G47" s="21" t="s">
        <v>0</v>
      </c>
      <c r="H47" s="40">
        <f t="shared" si="14"/>
        <v>0</v>
      </c>
      <c r="I47" s="21">
        <f t="shared" si="4"/>
        <v>0</v>
      </c>
      <c r="J47" s="40">
        <f t="shared" si="15"/>
        <v>0</v>
      </c>
      <c r="K47" s="40">
        <f t="shared" si="16"/>
        <v>0</v>
      </c>
      <c r="L47" s="21">
        <f t="shared" si="7"/>
        <v>0</v>
      </c>
      <c r="M47" s="21">
        <f t="shared" si="17"/>
        <v>0</v>
      </c>
      <c r="N47" s="49" t="b">
        <f t="shared" si="9"/>
        <v>0</v>
      </c>
      <c r="O47" s="99">
        <f t="shared" si="18"/>
        <v>0</v>
      </c>
      <c r="P47" s="99" t="e">
        <f t="shared" si="19"/>
        <v>#VALUE!</v>
      </c>
      <c r="Q47" s="100" t="e">
        <f t="shared" si="12"/>
        <v>#VALUE!</v>
      </c>
    </row>
    <row r="48" spans="1:17">
      <c r="A48" s="103"/>
      <c r="B48" s="36"/>
      <c r="C48" s="21">
        <f t="shared" si="0"/>
        <v>0</v>
      </c>
      <c r="D48" s="40">
        <f t="shared" si="13"/>
        <v>0</v>
      </c>
      <c r="E48" s="21">
        <f t="shared" si="2"/>
        <v>0</v>
      </c>
      <c r="F48" s="36"/>
      <c r="G48" s="21" t="s">
        <v>0</v>
      </c>
      <c r="H48" s="40">
        <f t="shared" si="14"/>
        <v>0</v>
      </c>
      <c r="I48" s="21">
        <f t="shared" si="4"/>
        <v>0</v>
      </c>
      <c r="J48" s="40">
        <f t="shared" si="15"/>
        <v>0</v>
      </c>
      <c r="K48" s="40">
        <f t="shared" si="16"/>
        <v>0</v>
      </c>
      <c r="L48" s="21">
        <f t="shared" si="7"/>
        <v>0</v>
      </c>
      <c r="M48" s="21">
        <f t="shared" si="17"/>
        <v>0</v>
      </c>
      <c r="N48" s="49" t="b">
        <f t="shared" si="9"/>
        <v>0</v>
      </c>
      <c r="O48" s="99">
        <f t="shared" si="18"/>
        <v>0</v>
      </c>
      <c r="P48" s="99" t="e">
        <f t="shared" si="19"/>
        <v>#VALUE!</v>
      </c>
      <c r="Q48" s="100" t="e">
        <f t="shared" si="12"/>
        <v>#VALUE!</v>
      </c>
    </row>
    <row r="49" spans="1:17">
      <c r="A49" s="103"/>
      <c r="B49" s="36"/>
      <c r="C49" s="21">
        <f t="shared" si="0"/>
        <v>0</v>
      </c>
      <c r="D49" s="40">
        <f t="shared" si="13"/>
        <v>0</v>
      </c>
      <c r="E49" s="21">
        <f t="shared" si="2"/>
        <v>0</v>
      </c>
      <c r="F49" s="36"/>
      <c r="G49" s="21" t="s">
        <v>0</v>
      </c>
      <c r="H49" s="40">
        <f t="shared" si="14"/>
        <v>0</v>
      </c>
      <c r="I49" s="21">
        <f t="shared" si="4"/>
        <v>0</v>
      </c>
      <c r="J49" s="40">
        <f t="shared" si="15"/>
        <v>0</v>
      </c>
      <c r="K49" s="40">
        <f t="shared" si="16"/>
        <v>0</v>
      </c>
      <c r="L49" s="21">
        <f t="shared" si="7"/>
        <v>0</v>
      </c>
      <c r="M49" s="21">
        <f t="shared" si="17"/>
        <v>0</v>
      </c>
      <c r="N49" s="49" t="b">
        <f t="shared" si="9"/>
        <v>0</v>
      </c>
      <c r="O49" s="99">
        <f t="shared" si="18"/>
        <v>0</v>
      </c>
      <c r="P49" s="99" t="e">
        <f t="shared" si="19"/>
        <v>#VALUE!</v>
      </c>
      <c r="Q49" s="100" t="e">
        <f t="shared" si="12"/>
        <v>#VALUE!</v>
      </c>
    </row>
    <row r="50" spans="1:17">
      <c r="A50" s="103"/>
      <c r="B50" s="36"/>
      <c r="C50" s="21">
        <f t="shared" si="0"/>
        <v>0</v>
      </c>
      <c r="D50" s="40">
        <f t="shared" si="13"/>
        <v>0</v>
      </c>
      <c r="E50" s="21">
        <f t="shared" si="2"/>
        <v>0</v>
      </c>
      <c r="F50" s="36"/>
      <c r="G50" s="21" t="s">
        <v>0</v>
      </c>
      <c r="H50" s="40">
        <f t="shared" si="14"/>
        <v>0</v>
      </c>
      <c r="I50" s="21">
        <f t="shared" si="4"/>
        <v>0</v>
      </c>
      <c r="J50" s="40">
        <f t="shared" si="15"/>
        <v>0</v>
      </c>
      <c r="K50" s="40">
        <f t="shared" si="16"/>
        <v>0</v>
      </c>
      <c r="L50" s="21">
        <f t="shared" si="7"/>
        <v>0</v>
      </c>
      <c r="M50" s="21">
        <f t="shared" si="17"/>
        <v>0</v>
      </c>
      <c r="N50" s="49" t="b">
        <f t="shared" si="9"/>
        <v>0</v>
      </c>
      <c r="O50" s="99">
        <f t="shared" si="18"/>
        <v>0</v>
      </c>
      <c r="P50" s="99" t="e">
        <f t="shared" si="19"/>
        <v>#VALUE!</v>
      </c>
      <c r="Q50" s="100" t="e">
        <f t="shared" si="12"/>
        <v>#VALUE!</v>
      </c>
    </row>
    <row r="51" spans="1:17">
      <c r="A51" s="103"/>
      <c r="B51" s="36"/>
      <c r="C51" s="21">
        <f t="shared" si="0"/>
        <v>0</v>
      </c>
      <c r="D51" s="40">
        <f t="shared" si="13"/>
        <v>0</v>
      </c>
      <c r="E51" s="21">
        <f t="shared" si="2"/>
        <v>0</v>
      </c>
      <c r="F51" s="36"/>
      <c r="G51" s="21" t="s">
        <v>0</v>
      </c>
      <c r="H51" s="40">
        <f t="shared" si="14"/>
        <v>0</v>
      </c>
      <c r="I51" s="21">
        <f t="shared" si="4"/>
        <v>0</v>
      </c>
      <c r="J51" s="40">
        <f t="shared" si="15"/>
        <v>0</v>
      </c>
      <c r="K51" s="40">
        <f t="shared" si="16"/>
        <v>0</v>
      </c>
      <c r="L51" s="21">
        <f t="shared" si="7"/>
        <v>0</v>
      </c>
      <c r="M51" s="21">
        <f t="shared" si="17"/>
        <v>0</v>
      </c>
      <c r="N51" s="49" t="b">
        <f t="shared" si="9"/>
        <v>0</v>
      </c>
      <c r="O51" s="99">
        <f t="shared" si="18"/>
        <v>0</v>
      </c>
      <c r="P51" s="99" t="e">
        <f t="shared" si="19"/>
        <v>#VALUE!</v>
      </c>
      <c r="Q51" s="100" t="e">
        <f t="shared" si="12"/>
        <v>#VALUE!</v>
      </c>
    </row>
    <row r="52" spans="1:17">
      <c r="A52" s="103"/>
      <c r="B52" s="36"/>
      <c r="C52" s="21">
        <f t="shared" si="0"/>
        <v>0</v>
      </c>
      <c r="D52" s="40">
        <f t="shared" si="13"/>
        <v>0</v>
      </c>
      <c r="E52" s="21">
        <f t="shared" si="2"/>
        <v>0</v>
      </c>
      <c r="F52" s="36"/>
      <c r="G52" s="21" t="s">
        <v>0</v>
      </c>
      <c r="H52" s="40">
        <f t="shared" si="14"/>
        <v>0</v>
      </c>
      <c r="I52" s="21">
        <f t="shared" si="4"/>
        <v>0</v>
      </c>
      <c r="J52" s="40">
        <f t="shared" si="15"/>
        <v>0</v>
      </c>
      <c r="K52" s="40">
        <f t="shared" si="16"/>
        <v>0</v>
      </c>
      <c r="L52" s="21">
        <f t="shared" si="7"/>
        <v>0</v>
      </c>
      <c r="M52" s="21">
        <f t="shared" si="17"/>
        <v>0</v>
      </c>
      <c r="N52" s="49" t="b">
        <f t="shared" si="9"/>
        <v>0</v>
      </c>
      <c r="O52" s="99">
        <f t="shared" si="18"/>
        <v>0</v>
      </c>
      <c r="P52" s="99" t="e">
        <f t="shared" si="19"/>
        <v>#VALUE!</v>
      </c>
      <c r="Q52" s="100" t="e">
        <f t="shared" si="12"/>
        <v>#VALUE!</v>
      </c>
    </row>
    <row r="53" spans="1:17">
      <c r="A53" s="103"/>
      <c r="B53" s="36"/>
      <c r="C53" s="21">
        <f t="shared" si="0"/>
        <v>0</v>
      </c>
      <c r="D53" s="40">
        <f t="shared" si="13"/>
        <v>0</v>
      </c>
      <c r="E53" s="21">
        <f t="shared" si="2"/>
        <v>0</v>
      </c>
      <c r="F53" s="36"/>
      <c r="G53" s="21" t="s">
        <v>0</v>
      </c>
      <c r="H53" s="40">
        <f t="shared" si="14"/>
        <v>0</v>
      </c>
      <c r="I53" s="21">
        <f t="shared" si="4"/>
        <v>0</v>
      </c>
      <c r="J53" s="40">
        <f t="shared" si="15"/>
        <v>0</v>
      </c>
      <c r="K53" s="40">
        <f t="shared" si="16"/>
        <v>0</v>
      </c>
      <c r="L53" s="21">
        <f t="shared" si="7"/>
        <v>0</v>
      </c>
      <c r="M53" s="21">
        <f t="shared" si="17"/>
        <v>0</v>
      </c>
      <c r="N53" s="49" t="b">
        <f t="shared" si="9"/>
        <v>0</v>
      </c>
      <c r="O53" s="99">
        <f t="shared" si="18"/>
        <v>0</v>
      </c>
      <c r="P53" s="99" t="e">
        <f t="shared" si="19"/>
        <v>#VALUE!</v>
      </c>
      <c r="Q53" s="100" t="e">
        <f t="shared" si="12"/>
        <v>#VALUE!</v>
      </c>
    </row>
    <row r="54" spans="1:17">
      <c r="A54" s="103"/>
      <c r="B54" s="36"/>
      <c r="C54" s="21">
        <f t="shared" si="0"/>
        <v>0</v>
      </c>
      <c r="D54" s="40">
        <f t="shared" si="13"/>
        <v>0</v>
      </c>
      <c r="E54" s="21">
        <f t="shared" si="2"/>
        <v>0</v>
      </c>
      <c r="F54" s="36"/>
      <c r="G54" s="21" t="s">
        <v>0</v>
      </c>
      <c r="H54" s="40">
        <f t="shared" si="14"/>
        <v>0</v>
      </c>
      <c r="I54" s="21">
        <f t="shared" si="4"/>
        <v>0</v>
      </c>
      <c r="J54" s="40">
        <f t="shared" si="15"/>
        <v>0</v>
      </c>
      <c r="K54" s="40">
        <f t="shared" si="16"/>
        <v>0</v>
      </c>
      <c r="L54" s="21">
        <f t="shared" si="7"/>
        <v>0</v>
      </c>
      <c r="M54" s="21">
        <f t="shared" si="17"/>
        <v>0</v>
      </c>
      <c r="N54" s="49" t="b">
        <f t="shared" si="9"/>
        <v>0</v>
      </c>
      <c r="O54" s="99">
        <f t="shared" si="18"/>
        <v>0</v>
      </c>
      <c r="P54" s="99" t="e">
        <f t="shared" si="19"/>
        <v>#VALUE!</v>
      </c>
      <c r="Q54" s="100" t="e">
        <f t="shared" si="12"/>
        <v>#VALUE!</v>
      </c>
    </row>
    <row r="55" spans="1:17">
      <c r="A55" s="103"/>
      <c r="B55" s="36"/>
      <c r="C55" s="21">
        <f t="shared" si="0"/>
        <v>0</v>
      </c>
      <c r="D55" s="40">
        <f t="shared" si="13"/>
        <v>0</v>
      </c>
      <c r="E55" s="21">
        <f t="shared" si="2"/>
        <v>0</v>
      </c>
      <c r="F55" s="36"/>
      <c r="G55" s="21" t="s">
        <v>0</v>
      </c>
      <c r="H55" s="40">
        <f t="shared" si="14"/>
        <v>0</v>
      </c>
      <c r="I55" s="21">
        <f t="shared" si="4"/>
        <v>0</v>
      </c>
      <c r="J55" s="40">
        <f t="shared" si="15"/>
        <v>0</v>
      </c>
      <c r="K55" s="40">
        <f t="shared" si="16"/>
        <v>0</v>
      </c>
      <c r="L55" s="21">
        <f t="shared" si="7"/>
        <v>0</v>
      </c>
      <c r="M55" s="21">
        <f t="shared" si="17"/>
        <v>0</v>
      </c>
      <c r="N55" s="49" t="b">
        <f t="shared" si="9"/>
        <v>0</v>
      </c>
      <c r="O55" s="99">
        <f t="shared" si="18"/>
        <v>0</v>
      </c>
      <c r="P55" s="99" t="e">
        <f t="shared" si="19"/>
        <v>#VALUE!</v>
      </c>
      <c r="Q55" s="100" t="e">
        <f t="shared" si="12"/>
        <v>#VALUE!</v>
      </c>
    </row>
    <row r="56" spans="1:17">
      <c r="A56" s="103"/>
      <c r="B56" s="36"/>
      <c r="C56" s="21">
        <f t="shared" si="0"/>
        <v>0</v>
      </c>
      <c r="D56" s="40">
        <f t="shared" si="13"/>
        <v>0</v>
      </c>
      <c r="E56" s="21">
        <f t="shared" si="2"/>
        <v>0</v>
      </c>
      <c r="F56" s="36"/>
      <c r="G56" s="21" t="s">
        <v>0</v>
      </c>
      <c r="H56" s="40">
        <f t="shared" si="14"/>
        <v>0</v>
      </c>
      <c r="I56" s="21">
        <f t="shared" si="4"/>
        <v>0</v>
      </c>
      <c r="J56" s="40">
        <f t="shared" si="15"/>
        <v>0</v>
      </c>
      <c r="K56" s="40">
        <f t="shared" si="16"/>
        <v>0</v>
      </c>
      <c r="L56" s="21">
        <f t="shared" si="7"/>
        <v>0</v>
      </c>
      <c r="M56" s="21">
        <f t="shared" si="17"/>
        <v>0</v>
      </c>
      <c r="N56" s="49" t="b">
        <f t="shared" si="9"/>
        <v>0</v>
      </c>
      <c r="O56" s="99">
        <f t="shared" si="18"/>
        <v>0</v>
      </c>
      <c r="P56" s="99" t="e">
        <f t="shared" si="19"/>
        <v>#VALUE!</v>
      </c>
      <c r="Q56" s="100" t="e">
        <f t="shared" si="12"/>
        <v>#VALUE!</v>
      </c>
    </row>
    <row r="57" spans="1:17">
      <c r="A57" s="103"/>
      <c r="B57" s="36"/>
      <c r="C57" s="21">
        <f t="shared" si="0"/>
        <v>0</v>
      </c>
      <c r="D57" s="40">
        <f t="shared" si="13"/>
        <v>0</v>
      </c>
      <c r="E57" s="21">
        <f t="shared" si="2"/>
        <v>0</v>
      </c>
      <c r="F57" s="36"/>
      <c r="G57" s="21" t="s">
        <v>0</v>
      </c>
      <c r="H57" s="40">
        <f t="shared" si="14"/>
        <v>0</v>
      </c>
      <c r="I57" s="21">
        <f t="shared" si="4"/>
        <v>0</v>
      </c>
      <c r="J57" s="40">
        <f t="shared" si="15"/>
        <v>0</v>
      </c>
      <c r="K57" s="40">
        <f t="shared" si="16"/>
        <v>0</v>
      </c>
      <c r="L57" s="21">
        <f t="shared" si="7"/>
        <v>0</v>
      </c>
      <c r="M57" s="21">
        <f t="shared" si="17"/>
        <v>0</v>
      </c>
      <c r="N57" s="49" t="b">
        <f t="shared" si="9"/>
        <v>0</v>
      </c>
      <c r="O57" s="99">
        <f t="shared" si="18"/>
        <v>0</v>
      </c>
      <c r="P57" s="99" t="e">
        <f t="shared" si="19"/>
        <v>#VALUE!</v>
      </c>
      <c r="Q57" s="100" t="e">
        <f t="shared" si="12"/>
        <v>#VALUE!</v>
      </c>
    </row>
    <row r="58" spans="1:17">
      <c r="A58" s="103"/>
      <c r="B58" s="36"/>
      <c r="C58" s="21">
        <f t="shared" si="0"/>
        <v>0</v>
      </c>
      <c r="D58" s="40">
        <f t="shared" si="13"/>
        <v>0</v>
      </c>
      <c r="E58" s="21">
        <f t="shared" si="2"/>
        <v>0</v>
      </c>
      <c r="F58" s="36"/>
      <c r="G58" s="21" t="s">
        <v>0</v>
      </c>
      <c r="H58" s="40">
        <f t="shared" si="14"/>
        <v>0</v>
      </c>
      <c r="I58" s="21">
        <f t="shared" si="4"/>
        <v>0</v>
      </c>
      <c r="J58" s="40">
        <f t="shared" si="15"/>
        <v>0</v>
      </c>
      <c r="K58" s="40">
        <f t="shared" si="16"/>
        <v>0</v>
      </c>
      <c r="L58" s="21">
        <f t="shared" si="7"/>
        <v>0</v>
      </c>
      <c r="M58" s="21">
        <f t="shared" si="17"/>
        <v>0</v>
      </c>
      <c r="N58" s="49" t="b">
        <f t="shared" si="9"/>
        <v>0</v>
      </c>
      <c r="O58" s="99">
        <f t="shared" si="18"/>
        <v>0</v>
      </c>
      <c r="P58" s="99" t="e">
        <f t="shared" si="19"/>
        <v>#VALUE!</v>
      </c>
      <c r="Q58" s="100" t="e">
        <f t="shared" si="12"/>
        <v>#VALUE!</v>
      </c>
    </row>
    <row r="59" spans="1:17">
      <c r="A59" s="103"/>
      <c r="B59" s="36"/>
      <c r="C59" s="21">
        <f t="shared" si="0"/>
        <v>0</v>
      </c>
      <c r="D59" s="40">
        <f t="shared" si="13"/>
        <v>0</v>
      </c>
      <c r="E59" s="21">
        <f t="shared" si="2"/>
        <v>0</v>
      </c>
      <c r="F59" s="36"/>
      <c r="G59" s="21" t="s">
        <v>0</v>
      </c>
      <c r="H59" s="40">
        <f t="shared" si="14"/>
        <v>0</v>
      </c>
      <c r="I59" s="21">
        <f t="shared" si="4"/>
        <v>0</v>
      </c>
      <c r="J59" s="40">
        <f t="shared" si="15"/>
        <v>0</v>
      </c>
      <c r="K59" s="40">
        <f t="shared" si="16"/>
        <v>0</v>
      </c>
      <c r="L59" s="21">
        <f t="shared" si="7"/>
        <v>0</v>
      </c>
      <c r="M59" s="21">
        <f t="shared" si="17"/>
        <v>0</v>
      </c>
      <c r="N59" s="49" t="b">
        <f t="shared" si="9"/>
        <v>0</v>
      </c>
      <c r="O59" s="99">
        <f t="shared" si="18"/>
        <v>0</v>
      </c>
      <c r="P59" s="99" t="e">
        <f t="shared" si="19"/>
        <v>#VALUE!</v>
      </c>
      <c r="Q59" s="100" t="e">
        <f t="shared" si="12"/>
        <v>#VALUE!</v>
      </c>
    </row>
    <row r="60" spans="1:17">
      <c r="A60" s="103"/>
      <c r="B60" s="36"/>
      <c r="C60" s="21">
        <f t="shared" si="0"/>
        <v>0</v>
      </c>
      <c r="D60" s="40">
        <f t="shared" si="13"/>
        <v>0</v>
      </c>
      <c r="E60" s="21">
        <f t="shared" si="2"/>
        <v>0</v>
      </c>
      <c r="F60" s="36"/>
      <c r="G60" s="21" t="s">
        <v>0</v>
      </c>
      <c r="H60" s="40">
        <f t="shared" si="14"/>
        <v>0</v>
      </c>
      <c r="I60" s="21">
        <f t="shared" si="4"/>
        <v>0</v>
      </c>
      <c r="J60" s="40">
        <f t="shared" si="15"/>
        <v>0</v>
      </c>
      <c r="K60" s="40">
        <f t="shared" si="16"/>
        <v>0</v>
      </c>
      <c r="L60" s="21">
        <f t="shared" si="7"/>
        <v>0</v>
      </c>
      <c r="M60" s="21">
        <f t="shared" si="17"/>
        <v>0</v>
      </c>
      <c r="N60" s="49" t="b">
        <f t="shared" si="9"/>
        <v>0</v>
      </c>
      <c r="O60" s="99">
        <f t="shared" si="18"/>
        <v>0</v>
      </c>
      <c r="P60" s="99" t="e">
        <f t="shared" si="19"/>
        <v>#VALUE!</v>
      </c>
      <c r="Q60" s="100" t="e">
        <f t="shared" si="12"/>
        <v>#VALUE!</v>
      </c>
    </row>
    <row r="61" spans="1:17">
      <c r="A61" s="103"/>
      <c r="B61" s="36"/>
      <c r="C61" s="21">
        <f t="shared" si="0"/>
        <v>0</v>
      </c>
      <c r="D61" s="40">
        <f t="shared" si="13"/>
        <v>0</v>
      </c>
      <c r="E61" s="21">
        <f t="shared" si="2"/>
        <v>0</v>
      </c>
      <c r="F61" s="36"/>
      <c r="G61" s="21" t="s">
        <v>0</v>
      </c>
      <c r="H61" s="40">
        <f t="shared" si="14"/>
        <v>0</v>
      </c>
      <c r="I61" s="21">
        <f t="shared" si="4"/>
        <v>0</v>
      </c>
      <c r="J61" s="40">
        <f t="shared" si="15"/>
        <v>0</v>
      </c>
      <c r="K61" s="40">
        <f t="shared" si="16"/>
        <v>0</v>
      </c>
      <c r="L61" s="21">
        <f t="shared" si="7"/>
        <v>0</v>
      </c>
      <c r="M61" s="21">
        <f t="shared" si="17"/>
        <v>0</v>
      </c>
      <c r="N61" s="49" t="b">
        <f t="shared" si="9"/>
        <v>0</v>
      </c>
      <c r="O61" s="99">
        <f t="shared" si="18"/>
        <v>0</v>
      </c>
      <c r="P61" s="99" t="e">
        <f t="shared" si="19"/>
        <v>#VALUE!</v>
      </c>
      <c r="Q61" s="100" t="e">
        <f t="shared" si="12"/>
        <v>#VALUE!</v>
      </c>
    </row>
    <row r="62" spans="1:17">
      <c r="A62" s="103"/>
      <c r="B62" s="36"/>
      <c r="C62" s="21">
        <f t="shared" si="0"/>
        <v>0</v>
      </c>
      <c r="D62" s="40">
        <f t="shared" si="13"/>
        <v>0</v>
      </c>
      <c r="E62" s="21">
        <f t="shared" si="2"/>
        <v>0</v>
      </c>
      <c r="F62" s="36"/>
      <c r="G62" s="21" t="s">
        <v>0</v>
      </c>
      <c r="H62" s="40">
        <f t="shared" si="14"/>
        <v>0</v>
      </c>
      <c r="I62" s="21">
        <f t="shared" si="4"/>
        <v>0</v>
      </c>
      <c r="J62" s="40">
        <f t="shared" si="15"/>
        <v>0</v>
      </c>
      <c r="K62" s="40">
        <f t="shared" si="16"/>
        <v>0</v>
      </c>
      <c r="L62" s="21">
        <f t="shared" si="7"/>
        <v>0</v>
      </c>
      <c r="M62" s="21">
        <f t="shared" si="17"/>
        <v>0</v>
      </c>
      <c r="N62" s="49" t="b">
        <f t="shared" si="9"/>
        <v>0</v>
      </c>
      <c r="O62" s="99">
        <f t="shared" si="18"/>
        <v>0</v>
      </c>
      <c r="P62" s="99" t="e">
        <f t="shared" si="19"/>
        <v>#VALUE!</v>
      </c>
      <c r="Q62" s="100" t="e">
        <f t="shared" si="12"/>
        <v>#VALUE!</v>
      </c>
    </row>
    <row r="63" spans="1:17">
      <c r="A63" s="103"/>
      <c r="B63" s="36"/>
      <c r="C63" s="21">
        <f t="shared" si="0"/>
        <v>0</v>
      </c>
      <c r="D63" s="40">
        <f t="shared" si="13"/>
        <v>0</v>
      </c>
      <c r="E63" s="21">
        <f t="shared" si="2"/>
        <v>0</v>
      </c>
      <c r="F63" s="36"/>
      <c r="G63" s="21" t="s">
        <v>0</v>
      </c>
      <c r="H63" s="40">
        <f t="shared" si="14"/>
        <v>0</v>
      </c>
      <c r="I63" s="21">
        <f t="shared" si="4"/>
        <v>0</v>
      </c>
      <c r="J63" s="40">
        <f t="shared" si="15"/>
        <v>0</v>
      </c>
      <c r="K63" s="40">
        <f t="shared" si="16"/>
        <v>0</v>
      </c>
      <c r="L63" s="21">
        <f t="shared" si="7"/>
        <v>0</v>
      </c>
      <c r="M63" s="21">
        <f t="shared" si="17"/>
        <v>0</v>
      </c>
      <c r="N63" s="49" t="b">
        <f t="shared" si="9"/>
        <v>0</v>
      </c>
      <c r="O63" s="99">
        <f t="shared" si="18"/>
        <v>0</v>
      </c>
      <c r="P63" s="99" t="e">
        <f t="shared" si="19"/>
        <v>#VALUE!</v>
      </c>
      <c r="Q63" s="100" t="e">
        <f t="shared" si="12"/>
        <v>#VALUE!</v>
      </c>
    </row>
    <row r="64" spans="1:17">
      <c r="A64" s="103"/>
      <c r="B64" s="36"/>
      <c r="C64" s="21">
        <f t="shared" si="0"/>
        <v>0</v>
      </c>
      <c r="D64" s="40">
        <f t="shared" si="13"/>
        <v>0</v>
      </c>
      <c r="E64" s="21">
        <f t="shared" si="2"/>
        <v>0</v>
      </c>
      <c r="F64" s="36"/>
      <c r="G64" s="21" t="s">
        <v>0</v>
      </c>
      <c r="H64" s="40">
        <f t="shared" si="14"/>
        <v>0</v>
      </c>
      <c r="I64" s="21">
        <f t="shared" si="4"/>
        <v>0</v>
      </c>
      <c r="J64" s="40">
        <f t="shared" si="15"/>
        <v>0</v>
      </c>
      <c r="K64" s="40">
        <f t="shared" si="16"/>
        <v>0</v>
      </c>
      <c r="L64" s="21">
        <f t="shared" si="7"/>
        <v>0</v>
      </c>
      <c r="M64" s="21">
        <f t="shared" si="17"/>
        <v>0</v>
      </c>
      <c r="N64" s="49" t="b">
        <f t="shared" si="9"/>
        <v>0</v>
      </c>
      <c r="O64" s="99">
        <f t="shared" si="18"/>
        <v>0</v>
      </c>
      <c r="P64" s="99" t="e">
        <f t="shared" si="19"/>
        <v>#VALUE!</v>
      </c>
      <c r="Q64" s="100" t="e">
        <f t="shared" si="12"/>
        <v>#VALUE!</v>
      </c>
    </row>
    <row r="65" spans="1:17">
      <c r="A65" s="103"/>
      <c r="B65" s="36"/>
      <c r="C65" s="21">
        <f t="shared" si="0"/>
        <v>0</v>
      </c>
      <c r="D65" s="40">
        <f t="shared" si="13"/>
        <v>0</v>
      </c>
      <c r="E65" s="21">
        <f t="shared" si="2"/>
        <v>0</v>
      </c>
      <c r="F65" s="36"/>
      <c r="G65" s="21" t="s">
        <v>0</v>
      </c>
      <c r="H65" s="40">
        <f t="shared" si="14"/>
        <v>0</v>
      </c>
      <c r="I65" s="21">
        <f t="shared" si="4"/>
        <v>0</v>
      </c>
      <c r="J65" s="40">
        <f t="shared" si="15"/>
        <v>0</v>
      </c>
      <c r="K65" s="40">
        <f t="shared" si="16"/>
        <v>0</v>
      </c>
      <c r="L65" s="21">
        <f t="shared" si="7"/>
        <v>0</v>
      </c>
      <c r="M65" s="21">
        <f t="shared" si="17"/>
        <v>0</v>
      </c>
      <c r="N65" s="49" t="b">
        <f t="shared" si="9"/>
        <v>0</v>
      </c>
      <c r="O65" s="99">
        <f t="shared" si="18"/>
        <v>0</v>
      </c>
      <c r="P65" s="99" t="e">
        <f t="shared" si="19"/>
        <v>#VALUE!</v>
      </c>
      <c r="Q65" s="100" t="e">
        <f t="shared" si="12"/>
        <v>#VALUE!</v>
      </c>
    </row>
    <row r="66" spans="1:17">
      <c r="A66" s="103"/>
      <c r="B66" s="36"/>
      <c r="C66" s="21">
        <f t="shared" si="0"/>
        <v>0</v>
      </c>
      <c r="D66" s="40">
        <f t="shared" si="13"/>
        <v>0</v>
      </c>
      <c r="E66" s="21">
        <f t="shared" si="2"/>
        <v>0</v>
      </c>
      <c r="F66" s="36"/>
      <c r="G66" s="21" t="s">
        <v>0</v>
      </c>
      <c r="H66" s="40">
        <f t="shared" si="14"/>
        <v>0</v>
      </c>
      <c r="I66" s="21">
        <f t="shared" si="4"/>
        <v>0</v>
      </c>
      <c r="J66" s="40">
        <f t="shared" si="15"/>
        <v>0</v>
      </c>
      <c r="K66" s="40">
        <f t="shared" si="16"/>
        <v>0</v>
      </c>
      <c r="L66" s="21">
        <f t="shared" si="7"/>
        <v>0</v>
      </c>
      <c r="M66" s="21">
        <f t="shared" si="17"/>
        <v>0</v>
      </c>
      <c r="N66" s="49" t="b">
        <f t="shared" si="9"/>
        <v>0</v>
      </c>
      <c r="O66" s="99">
        <f t="shared" si="18"/>
        <v>0</v>
      </c>
      <c r="P66" s="99" t="e">
        <f t="shared" si="19"/>
        <v>#VALUE!</v>
      </c>
      <c r="Q66" s="100" t="e">
        <f t="shared" si="12"/>
        <v>#VALUE!</v>
      </c>
    </row>
    <row r="67" spans="1:17">
      <c r="A67" s="103"/>
      <c r="B67" s="36"/>
      <c r="C67" s="21">
        <f t="shared" si="0"/>
        <v>0</v>
      </c>
      <c r="D67" s="40">
        <f t="shared" si="13"/>
        <v>0</v>
      </c>
      <c r="E67" s="21">
        <f t="shared" si="2"/>
        <v>0</v>
      </c>
      <c r="F67" s="36"/>
      <c r="G67" s="21" t="s">
        <v>0</v>
      </c>
      <c r="H67" s="40">
        <f t="shared" si="14"/>
        <v>0</v>
      </c>
      <c r="I67" s="21">
        <f t="shared" si="4"/>
        <v>0</v>
      </c>
      <c r="J67" s="40">
        <f t="shared" si="15"/>
        <v>0</v>
      </c>
      <c r="K67" s="40">
        <f t="shared" si="16"/>
        <v>0</v>
      </c>
      <c r="L67" s="21">
        <f t="shared" si="7"/>
        <v>0</v>
      </c>
      <c r="M67" s="21">
        <f t="shared" si="17"/>
        <v>0</v>
      </c>
      <c r="N67" s="49" t="b">
        <f t="shared" si="9"/>
        <v>0</v>
      </c>
      <c r="O67" s="99">
        <f t="shared" si="18"/>
        <v>0</v>
      </c>
      <c r="P67" s="99" t="e">
        <f t="shared" si="19"/>
        <v>#VALUE!</v>
      </c>
      <c r="Q67" s="100" t="e">
        <f t="shared" si="12"/>
        <v>#VALUE!</v>
      </c>
    </row>
    <row r="68" spans="1:17">
      <c r="A68" s="103"/>
      <c r="B68" s="36"/>
      <c r="C68" s="21">
        <f t="shared" si="0"/>
        <v>0</v>
      </c>
      <c r="D68" s="40">
        <f t="shared" si="13"/>
        <v>0</v>
      </c>
      <c r="E68" s="21">
        <f t="shared" si="2"/>
        <v>0</v>
      </c>
      <c r="F68" s="36"/>
      <c r="G68" s="21" t="s">
        <v>0</v>
      </c>
      <c r="H68" s="40">
        <f t="shared" si="14"/>
        <v>0</v>
      </c>
      <c r="I68" s="21">
        <f t="shared" si="4"/>
        <v>0</v>
      </c>
      <c r="J68" s="40">
        <f t="shared" si="15"/>
        <v>0</v>
      </c>
      <c r="K68" s="40">
        <f t="shared" si="16"/>
        <v>0</v>
      </c>
      <c r="L68" s="21">
        <f t="shared" si="7"/>
        <v>0</v>
      </c>
      <c r="M68" s="21">
        <f t="shared" si="17"/>
        <v>0</v>
      </c>
      <c r="N68" s="49" t="b">
        <f t="shared" si="9"/>
        <v>0</v>
      </c>
      <c r="O68" s="99">
        <f t="shared" si="18"/>
        <v>0</v>
      </c>
      <c r="P68" s="99" t="e">
        <f t="shared" si="19"/>
        <v>#VALUE!</v>
      </c>
      <c r="Q68" s="100" t="e">
        <f t="shared" si="12"/>
        <v>#VALUE!</v>
      </c>
    </row>
    <row r="69" spans="1:17">
      <c r="A69" s="103"/>
      <c r="B69" s="36"/>
      <c r="C69" s="21">
        <f t="shared" si="0"/>
        <v>0</v>
      </c>
      <c r="D69" s="40">
        <f t="shared" si="13"/>
        <v>0</v>
      </c>
      <c r="E69" s="21">
        <f t="shared" si="2"/>
        <v>0</v>
      </c>
      <c r="F69" s="36"/>
      <c r="G69" s="21" t="s">
        <v>0</v>
      </c>
      <c r="H69" s="40">
        <f t="shared" si="14"/>
        <v>0</v>
      </c>
      <c r="I69" s="21">
        <f t="shared" si="4"/>
        <v>0</v>
      </c>
      <c r="J69" s="40">
        <f t="shared" si="15"/>
        <v>0</v>
      </c>
      <c r="K69" s="40">
        <f t="shared" si="16"/>
        <v>0</v>
      </c>
      <c r="L69" s="21">
        <f t="shared" si="7"/>
        <v>0</v>
      </c>
      <c r="M69" s="21">
        <f t="shared" si="17"/>
        <v>0</v>
      </c>
      <c r="N69" s="49" t="b">
        <f t="shared" si="9"/>
        <v>0</v>
      </c>
      <c r="O69" s="99">
        <f t="shared" si="18"/>
        <v>0</v>
      </c>
      <c r="P69" s="99" t="e">
        <f t="shared" si="19"/>
        <v>#VALUE!</v>
      </c>
      <c r="Q69" s="100" t="e">
        <f t="shared" si="12"/>
        <v>#VALUE!</v>
      </c>
    </row>
    <row r="70" spans="1:17">
      <c r="A70" s="103"/>
      <c r="B70" s="36"/>
      <c r="C70" s="21">
        <f t="shared" si="0"/>
        <v>0</v>
      </c>
      <c r="D70" s="40">
        <f t="shared" si="13"/>
        <v>0</v>
      </c>
      <c r="E70" s="21">
        <f t="shared" si="2"/>
        <v>0</v>
      </c>
      <c r="F70" s="36"/>
      <c r="G70" s="21" t="s">
        <v>0</v>
      </c>
      <c r="H70" s="40">
        <f t="shared" si="14"/>
        <v>0</v>
      </c>
      <c r="I70" s="21">
        <f t="shared" si="4"/>
        <v>0</v>
      </c>
      <c r="J70" s="40">
        <f t="shared" si="15"/>
        <v>0</v>
      </c>
      <c r="K70" s="40">
        <f t="shared" si="16"/>
        <v>0</v>
      </c>
      <c r="L70" s="21">
        <f t="shared" si="7"/>
        <v>0</v>
      </c>
      <c r="M70" s="21">
        <f t="shared" si="17"/>
        <v>0</v>
      </c>
      <c r="N70" s="49" t="b">
        <f t="shared" si="9"/>
        <v>0</v>
      </c>
      <c r="O70" s="99">
        <f t="shared" si="18"/>
        <v>0</v>
      </c>
      <c r="P70" s="99" t="e">
        <f t="shared" si="19"/>
        <v>#VALUE!</v>
      </c>
      <c r="Q70" s="100" t="e">
        <f t="shared" si="12"/>
        <v>#VALUE!</v>
      </c>
    </row>
    <row r="71" spans="1:17">
      <c r="A71" s="103"/>
      <c r="B71" s="36"/>
      <c r="C71" s="21">
        <f t="shared" si="0"/>
        <v>0</v>
      </c>
      <c r="D71" s="40">
        <f t="shared" si="13"/>
        <v>0</v>
      </c>
      <c r="E71" s="21">
        <f t="shared" si="2"/>
        <v>0</v>
      </c>
      <c r="F71" s="36"/>
      <c r="G71" s="21" t="s">
        <v>0</v>
      </c>
      <c r="H71" s="40">
        <f t="shared" si="14"/>
        <v>0</v>
      </c>
      <c r="I71" s="21">
        <f t="shared" si="4"/>
        <v>0</v>
      </c>
      <c r="J71" s="40">
        <f t="shared" si="15"/>
        <v>0</v>
      </c>
      <c r="K71" s="40">
        <f t="shared" si="16"/>
        <v>0</v>
      </c>
      <c r="L71" s="21">
        <f t="shared" si="7"/>
        <v>0</v>
      </c>
      <c r="M71" s="21">
        <f t="shared" si="17"/>
        <v>0</v>
      </c>
      <c r="N71" s="49" t="b">
        <f t="shared" si="9"/>
        <v>0</v>
      </c>
      <c r="O71" s="99">
        <f t="shared" si="18"/>
        <v>0</v>
      </c>
      <c r="P71" s="99" t="e">
        <f t="shared" si="19"/>
        <v>#VALUE!</v>
      </c>
      <c r="Q71" s="100" t="e">
        <f t="shared" si="12"/>
        <v>#VALUE!</v>
      </c>
    </row>
    <row r="72" spans="1:17">
      <c r="A72" s="103"/>
      <c r="B72" s="36"/>
      <c r="C72" s="21">
        <f t="shared" si="0"/>
        <v>0</v>
      </c>
      <c r="D72" s="40">
        <f t="shared" si="13"/>
        <v>0</v>
      </c>
      <c r="E72" s="21">
        <f t="shared" si="2"/>
        <v>0</v>
      </c>
      <c r="F72" s="36"/>
      <c r="G72" s="21" t="s">
        <v>0</v>
      </c>
      <c r="H72" s="40">
        <f t="shared" si="14"/>
        <v>0</v>
      </c>
      <c r="I72" s="21">
        <f t="shared" si="4"/>
        <v>0</v>
      </c>
      <c r="J72" s="40">
        <f t="shared" si="15"/>
        <v>0</v>
      </c>
      <c r="K72" s="40">
        <f t="shared" si="16"/>
        <v>0</v>
      </c>
      <c r="L72" s="21">
        <f t="shared" si="7"/>
        <v>0</v>
      </c>
      <c r="M72" s="21">
        <f t="shared" si="17"/>
        <v>0</v>
      </c>
      <c r="N72" s="49" t="b">
        <f t="shared" si="9"/>
        <v>0</v>
      </c>
      <c r="O72" s="99">
        <f t="shared" si="18"/>
        <v>0</v>
      </c>
      <c r="P72" s="99" t="e">
        <f t="shared" si="19"/>
        <v>#VALUE!</v>
      </c>
      <c r="Q72" s="100" t="e">
        <f t="shared" si="12"/>
        <v>#VALUE!</v>
      </c>
    </row>
    <row r="73" spans="1:17">
      <c r="A73" s="103"/>
      <c r="B73" s="36"/>
      <c r="C73" s="21">
        <f t="shared" si="0"/>
        <v>0</v>
      </c>
      <c r="D73" s="40">
        <f t="shared" si="13"/>
        <v>0</v>
      </c>
      <c r="E73" s="21">
        <f t="shared" si="2"/>
        <v>0</v>
      </c>
      <c r="F73" s="36"/>
      <c r="G73" s="21" t="s">
        <v>0</v>
      </c>
      <c r="H73" s="40">
        <f t="shared" si="14"/>
        <v>0</v>
      </c>
      <c r="I73" s="21">
        <f t="shared" si="4"/>
        <v>0</v>
      </c>
      <c r="J73" s="40">
        <f t="shared" si="15"/>
        <v>0</v>
      </c>
      <c r="K73" s="40">
        <f t="shared" si="16"/>
        <v>0</v>
      </c>
      <c r="L73" s="21">
        <f t="shared" si="7"/>
        <v>0</v>
      </c>
      <c r="M73" s="21">
        <f t="shared" si="17"/>
        <v>0</v>
      </c>
      <c r="N73" s="49" t="b">
        <f t="shared" si="9"/>
        <v>0</v>
      </c>
      <c r="O73" s="99">
        <f t="shared" si="18"/>
        <v>0</v>
      </c>
      <c r="P73" s="99" t="e">
        <f t="shared" si="19"/>
        <v>#VALUE!</v>
      </c>
      <c r="Q73" s="100" t="e">
        <f t="shared" si="12"/>
        <v>#VALUE!</v>
      </c>
    </row>
    <row r="74" spans="1:17">
      <c r="A74" s="103"/>
      <c r="B74" s="36"/>
      <c r="C74" s="21">
        <f t="shared" si="0"/>
        <v>0</v>
      </c>
      <c r="D74" s="40">
        <f t="shared" si="13"/>
        <v>0</v>
      </c>
      <c r="E74" s="21">
        <f t="shared" si="2"/>
        <v>0</v>
      </c>
      <c r="F74" s="36"/>
      <c r="G74" s="21" t="s">
        <v>0</v>
      </c>
      <c r="H74" s="40">
        <f t="shared" si="14"/>
        <v>0</v>
      </c>
      <c r="I74" s="21">
        <f t="shared" si="4"/>
        <v>0</v>
      </c>
      <c r="J74" s="40">
        <f t="shared" si="15"/>
        <v>0</v>
      </c>
      <c r="K74" s="40">
        <f t="shared" si="16"/>
        <v>0</v>
      </c>
      <c r="L74" s="21">
        <f t="shared" si="7"/>
        <v>0</v>
      </c>
      <c r="M74" s="21">
        <f t="shared" si="17"/>
        <v>0</v>
      </c>
      <c r="N74" s="49" t="b">
        <f t="shared" si="9"/>
        <v>0</v>
      </c>
      <c r="O74" s="99">
        <f t="shared" si="18"/>
        <v>0</v>
      </c>
      <c r="P74" s="99" t="e">
        <f t="shared" si="19"/>
        <v>#VALUE!</v>
      </c>
      <c r="Q74" s="100" t="e">
        <f t="shared" si="12"/>
        <v>#VALUE!</v>
      </c>
    </row>
    <row r="75" spans="1:17">
      <c r="A75" s="103"/>
      <c r="B75" s="36"/>
      <c r="C75" s="21">
        <f t="shared" ref="C75:C138" si="20">$E$4</f>
        <v>0</v>
      </c>
      <c r="D75" s="40">
        <f t="shared" si="13"/>
        <v>0</v>
      </c>
      <c r="E75" s="21">
        <f t="shared" ref="E75:E138" si="21">$E$4</f>
        <v>0</v>
      </c>
      <c r="F75" s="36"/>
      <c r="G75" s="21" t="s">
        <v>0</v>
      </c>
      <c r="H75" s="40">
        <f t="shared" si="14"/>
        <v>0</v>
      </c>
      <c r="I75" s="21">
        <f t="shared" ref="I75:I138" si="22">$C$4</f>
        <v>0</v>
      </c>
      <c r="J75" s="40">
        <f t="shared" si="15"/>
        <v>0</v>
      </c>
      <c r="K75" s="40">
        <f t="shared" si="16"/>
        <v>0</v>
      </c>
      <c r="L75" s="21">
        <f t="shared" ref="L75:L138" si="23">$C$4</f>
        <v>0</v>
      </c>
      <c r="M75" s="21">
        <f t="shared" si="17"/>
        <v>0</v>
      </c>
      <c r="N75" s="49" t="b">
        <f t="shared" ref="N75:N138" si="24">IF(AND(10&lt;M75,M75&lt;100),10,IF(AND(1&lt;M75,M75&lt;10),1,IF(AND(0.1&lt;M75,M75&lt;1),0.1,IF(AND(0.01&lt;M75,M75&lt;0.1),0.01,IF(AND(0.001&lt;M75,M75&lt;0.01),0.001)))))</f>
        <v>0</v>
      </c>
      <c r="O75" s="99">
        <f t="shared" si="18"/>
        <v>0</v>
      </c>
      <c r="P75" s="99" t="e">
        <f t="shared" ref="P75:P106" si="25">+MROUND(O75,N75)</f>
        <v>#VALUE!</v>
      </c>
      <c r="Q75" s="100" t="e">
        <f t="shared" ref="Q75:Q138" si="26">IF(P75&gt;$B$4,"Overschrijding","Geen overschrijding")</f>
        <v>#VALUE!</v>
      </c>
    </row>
    <row r="76" spans="1:17">
      <c r="A76" s="103"/>
      <c r="B76" s="36"/>
      <c r="C76" s="21">
        <f t="shared" si="20"/>
        <v>0</v>
      </c>
      <c r="D76" s="40">
        <f t="shared" si="13"/>
        <v>0</v>
      </c>
      <c r="E76" s="21">
        <f t="shared" si="21"/>
        <v>0</v>
      </c>
      <c r="F76" s="36"/>
      <c r="G76" s="21" t="s">
        <v>0</v>
      </c>
      <c r="H76" s="40">
        <f t="shared" si="14"/>
        <v>0</v>
      </c>
      <c r="I76" s="21">
        <f t="shared" si="22"/>
        <v>0</v>
      </c>
      <c r="J76" s="40">
        <f t="shared" si="15"/>
        <v>0</v>
      </c>
      <c r="K76" s="40">
        <f t="shared" si="16"/>
        <v>0</v>
      </c>
      <c r="L76" s="21">
        <f t="shared" si="23"/>
        <v>0</v>
      </c>
      <c r="M76" s="21">
        <f t="shared" si="17"/>
        <v>0</v>
      </c>
      <c r="N76" s="49" t="b">
        <f t="shared" si="24"/>
        <v>0</v>
      </c>
      <c r="O76" s="99">
        <f t="shared" si="18"/>
        <v>0</v>
      </c>
      <c r="P76" s="99" t="e">
        <f t="shared" si="25"/>
        <v>#VALUE!</v>
      </c>
      <c r="Q76" s="100" t="e">
        <f t="shared" si="26"/>
        <v>#VALUE!</v>
      </c>
    </row>
    <row r="77" spans="1:17">
      <c r="A77" s="103"/>
      <c r="B77" s="36"/>
      <c r="C77" s="21">
        <f t="shared" si="20"/>
        <v>0</v>
      </c>
      <c r="D77" s="40">
        <f t="shared" si="13"/>
        <v>0</v>
      </c>
      <c r="E77" s="21">
        <f t="shared" si="21"/>
        <v>0</v>
      </c>
      <c r="F77" s="36"/>
      <c r="G77" s="21" t="s">
        <v>0</v>
      </c>
      <c r="H77" s="40">
        <f t="shared" si="14"/>
        <v>0</v>
      </c>
      <c r="I77" s="21">
        <f t="shared" si="22"/>
        <v>0</v>
      </c>
      <c r="J77" s="40">
        <f t="shared" si="15"/>
        <v>0</v>
      </c>
      <c r="K77" s="40">
        <f t="shared" si="16"/>
        <v>0</v>
      </c>
      <c r="L77" s="21">
        <f t="shared" si="23"/>
        <v>0</v>
      </c>
      <c r="M77" s="21">
        <f t="shared" si="17"/>
        <v>0</v>
      </c>
      <c r="N77" s="49" t="b">
        <f t="shared" si="24"/>
        <v>0</v>
      </c>
      <c r="O77" s="99">
        <f t="shared" si="18"/>
        <v>0</v>
      </c>
      <c r="P77" s="99" t="e">
        <f t="shared" si="25"/>
        <v>#VALUE!</v>
      </c>
      <c r="Q77" s="100" t="e">
        <f t="shared" si="26"/>
        <v>#VALUE!</v>
      </c>
    </row>
    <row r="78" spans="1:17">
      <c r="A78" s="103"/>
      <c r="B78" s="36"/>
      <c r="C78" s="21">
        <f t="shared" si="20"/>
        <v>0</v>
      </c>
      <c r="D78" s="40">
        <f t="shared" si="13"/>
        <v>0</v>
      </c>
      <c r="E78" s="21">
        <f t="shared" si="21"/>
        <v>0</v>
      </c>
      <c r="F78" s="36"/>
      <c r="G78" s="21" t="s">
        <v>0</v>
      </c>
      <c r="H78" s="40">
        <f t="shared" si="14"/>
        <v>0</v>
      </c>
      <c r="I78" s="21">
        <f t="shared" si="22"/>
        <v>0</v>
      </c>
      <c r="J78" s="40">
        <f t="shared" si="15"/>
        <v>0</v>
      </c>
      <c r="K78" s="40">
        <f t="shared" si="16"/>
        <v>0</v>
      </c>
      <c r="L78" s="21">
        <f t="shared" si="23"/>
        <v>0</v>
      </c>
      <c r="M78" s="21">
        <f t="shared" si="17"/>
        <v>0</v>
      </c>
      <c r="N78" s="49" t="b">
        <f t="shared" si="24"/>
        <v>0</v>
      </c>
      <c r="O78" s="99">
        <f t="shared" si="18"/>
        <v>0</v>
      </c>
      <c r="P78" s="99" t="e">
        <f t="shared" si="25"/>
        <v>#VALUE!</v>
      </c>
      <c r="Q78" s="100" t="e">
        <f t="shared" si="26"/>
        <v>#VALUE!</v>
      </c>
    </row>
    <row r="79" spans="1:17">
      <c r="A79" s="103"/>
      <c r="B79" s="36"/>
      <c r="C79" s="21">
        <f t="shared" si="20"/>
        <v>0</v>
      </c>
      <c r="D79" s="40">
        <f t="shared" si="13"/>
        <v>0</v>
      </c>
      <c r="E79" s="21">
        <f t="shared" si="21"/>
        <v>0</v>
      </c>
      <c r="F79" s="36"/>
      <c r="G79" s="21" t="s">
        <v>0</v>
      </c>
      <c r="H79" s="40">
        <f t="shared" si="14"/>
        <v>0</v>
      </c>
      <c r="I79" s="21">
        <f t="shared" si="22"/>
        <v>0</v>
      </c>
      <c r="J79" s="40">
        <f t="shared" si="15"/>
        <v>0</v>
      </c>
      <c r="K79" s="40">
        <f t="shared" si="16"/>
        <v>0</v>
      </c>
      <c r="L79" s="21">
        <f t="shared" si="23"/>
        <v>0</v>
      </c>
      <c r="M79" s="21">
        <f t="shared" si="17"/>
        <v>0</v>
      </c>
      <c r="N79" s="49" t="b">
        <f t="shared" si="24"/>
        <v>0</v>
      </c>
      <c r="O79" s="99">
        <f t="shared" si="18"/>
        <v>0</v>
      </c>
      <c r="P79" s="99" t="e">
        <f t="shared" si="25"/>
        <v>#VALUE!</v>
      </c>
      <c r="Q79" s="100" t="e">
        <f t="shared" si="26"/>
        <v>#VALUE!</v>
      </c>
    </row>
    <row r="80" spans="1:17">
      <c r="A80" s="103"/>
      <c r="B80" s="36"/>
      <c r="C80" s="21">
        <f t="shared" si="20"/>
        <v>0</v>
      </c>
      <c r="D80" s="40">
        <f t="shared" si="13"/>
        <v>0</v>
      </c>
      <c r="E80" s="21">
        <f t="shared" si="21"/>
        <v>0</v>
      </c>
      <c r="F80" s="36"/>
      <c r="G80" s="21" t="s">
        <v>0</v>
      </c>
      <c r="H80" s="40">
        <f t="shared" si="14"/>
        <v>0</v>
      </c>
      <c r="I80" s="21">
        <f t="shared" si="22"/>
        <v>0</v>
      </c>
      <c r="J80" s="40">
        <f t="shared" si="15"/>
        <v>0</v>
      </c>
      <c r="K80" s="40">
        <f t="shared" si="16"/>
        <v>0</v>
      </c>
      <c r="L80" s="21">
        <f t="shared" si="23"/>
        <v>0</v>
      </c>
      <c r="M80" s="21">
        <f t="shared" si="17"/>
        <v>0</v>
      </c>
      <c r="N80" s="49" t="b">
        <f t="shared" si="24"/>
        <v>0</v>
      </c>
      <c r="O80" s="99">
        <f t="shared" si="18"/>
        <v>0</v>
      </c>
      <c r="P80" s="99" t="e">
        <f t="shared" si="25"/>
        <v>#VALUE!</v>
      </c>
      <c r="Q80" s="100" t="e">
        <f t="shared" si="26"/>
        <v>#VALUE!</v>
      </c>
    </row>
    <row r="81" spans="1:17">
      <c r="A81" s="103"/>
      <c r="B81" s="36"/>
      <c r="C81" s="21">
        <f t="shared" si="20"/>
        <v>0</v>
      </c>
      <c r="D81" s="40">
        <f t="shared" si="13"/>
        <v>0</v>
      </c>
      <c r="E81" s="21">
        <f t="shared" si="21"/>
        <v>0</v>
      </c>
      <c r="F81" s="36"/>
      <c r="G81" s="21" t="s">
        <v>0</v>
      </c>
      <c r="H81" s="40">
        <f t="shared" si="14"/>
        <v>0</v>
      </c>
      <c r="I81" s="21">
        <f t="shared" si="22"/>
        <v>0</v>
      </c>
      <c r="J81" s="40">
        <f t="shared" si="15"/>
        <v>0</v>
      </c>
      <c r="K81" s="40">
        <f t="shared" si="16"/>
        <v>0</v>
      </c>
      <c r="L81" s="21">
        <f t="shared" si="23"/>
        <v>0</v>
      </c>
      <c r="M81" s="21">
        <f t="shared" si="17"/>
        <v>0</v>
      </c>
      <c r="N81" s="49" t="b">
        <f t="shared" si="24"/>
        <v>0</v>
      </c>
      <c r="O81" s="99">
        <f t="shared" si="18"/>
        <v>0</v>
      </c>
      <c r="P81" s="99" t="e">
        <f t="shared" si="25"/>
        <v>#VALUE!</v>
      </c>
      <c r="Q81" s="100" t="e">
        <f t="shared" si="26"/>
        <v>#VALUE!</v>
      </c>
    </row>
    <row r="82" spans="1:17">
      <c r="A82" s="103"/>
      <c r="B82" s="36"/>
      <c r="C82" s="21">
        <f t="shared" si="20"/>
        <v>0</v>
      </c>
      <c r="D82" s="40">
        <f t="shared" si="13"/>
        <v>0</v>
      </c>
      <c r="E82" s="21">
        <f t="shared" si="21"/>
        <v>0</v>
      </c>
      <c r="F82" s="36"/>
      <c r="G82" s="21" t="s">
        <v>0</v>
      </c>
      <c r="H82" s="40">
        <f t="shared" si="14"/>
        <v>0</v>
      </c>
      <c r="I82" s="21">
        <f t="shared" si="22"/>
        <v>0</v>
      </c>
      <c r="J82" s="40">
        <f t="shared" si="15"/>
        <v>0</v>
      </c>
      <c r="K82" s="40">
        <f t="shared" si="16"/>
        <v>0</v>
      </c>
      <c r="L82" s="21">
        <f t="shared" si="23"/>
        <v>0</v>
      </c>
      <c r="M82" s="21">
        <f t="shared" si="17"/>
        <v>0</v>
      </c>
      <c r="N82" s="49" t="b">
        <f t="shared" si="24"/>
        <v>0</v>
      </c>
      <c r="O82" s="99">
        <f t="shared" si="18"/>
        <v>0</v>
      </c>
      <c r="P82" s="99" t="e">
        <f t="shared" si="25"/>
        <v>#VALUE!</v>
      </c>
      <c r="Q82" s="100" t="e">
        <f t="shared" si="26"/>
        <v>#VALUE!</v>
      </c>
    </row>
    <row r="83" spans="1:17">
      <c r="A83" s="103"/>
      <c r="B83" s="36"/>
      <c r="C83" s="21">
        <f t="shared" si="20"/>
        <v>0</v>
      </c>
      <c r="D83" s="40">
        <f t="shared" si="13"/>
        <v>0</v>
      </c>
      <c r="E83" s="21">
        <f t="shared" si="21"/>
        <v>0</v>
      </c>
      <c r="F83" s="36"/>
      <c r="G83" s="21" t="s">
        <v>0</v>
      </c>
      <c r="H83" s="40">
        <f t="shared" si="14"/>
        <v>0</v>
      </c>
      <c r="I83" s="21">
        <f t="shared" si="22"/>
        <v>0</v>
      </c>
      <c r="J83" s="40">
        <f t="shared" si="15"/>
        <v>0</v>
      </c>
      <c r="K83" s="40">
        <f t="shared" si="16"/>
        <v>0</v>
      </c>
      <c r="L83" s="21">
        <f t="shared" si="23"/>
        <v>0</v>
      </c>
      <c r="M83" s="21">
        <f t="shared" si="17"/>
        <v>0</v>
      </c>
      <c r="N83" s="49" t="b">
        <f t="shared" si="24"/>
        <v>0</v>
      </c>
      <c r="O83" s="99">
        <f t="shared" si="18"/>
        <v>0</v>
      </c>
      <c r="P83" s="99" t="e">
        <f t="shared" si="25"/>
        <v>#VALUE!</v>
      </c>
      <c r="Q83" s="100" t="e">
        <f t="shared" si="26"/>
        <v>#VALUE!</v>
      </c>
    </row>
    <row r="84" spans="1:17">
      <c r="A84" s="103"/>
      <c r="B84" s="36"/>
      <c r="C84" s="21">
        <f t="shared" si="20"/>
        <v>0</v>
      </c>
      <c r="D84" s="40">
        <f t="shared" si="13"/>
        <v>0</v>
      </c>
      <c r="E84" s="21">
        <f t="shared" si="21"/>
        <v>0</v>
      </c>
      <c r="F84" s="36"/>
      <c r="G84" s="21" t="s">
        <v>0</v>
      </c>
      <c r="H84" s="40">
        <f t="shared" si="14"/>
        <v>0</v>
      </c>
      <c r="I84" s="21">
        <f t="shared" si="22"/>
        <v>0</v>
      </c>
      <c r="J84" s="40">
        <f t="shared" si="15"/>
        <v>0</v>
      </c>
      <c r="K84" s="40">
        <f t="shared" si="16"/>
        <v>0</v>
      </c>
      <c r="L84" s="21">
        <f t="shared" si="23"/>
        <v>0</v>
      </c>
      <c r="M84" s="21">
        <f t="shared" si="17"/>
        <v>0</v>
      </c>
      <c r="N84" s="49" t="b">
        <f t="shared" si="24"/>
        <v>0</v>
      </c>
      <c r="O84" s="99">
        <f t="shared" si="18"/>
        <v>0</v>
      </c>
      <c r="P84" s="99" t="e">
        <f t="shared" si="25"/>
        <v>#VALUE!</v>
      </c>
      <c r="Q84" s="100" t="e">
        <f t="shared" si="26"/>
        <v>#VALUE!</v>
      </c>
    </row>
    <row r="85" spans="1:17">
      <c r="A85" s="103"/>
      <c r="B85" s="36"/>
      <c r="C85" s="21">
        <f t="shared" si="20"/>
        <v>0</v>
      </c>
      <c r="D85" s="40">
        <f t="shared" ref="D85:D148" si="27">$B$3*B85</f>
        <v>0</v>
      </c>
      <c r="E85" s="21">
        <f t="shared" si="21"/>
        <v>0</v>
      </c>
      <c r="F85" s="36"/>
      <c r="G85" s="21" t="s">
        <v>0</v>
      </c>
      <c r="H85" s="40">
        <f t="shared" ref="H85:H148" si="28">$B$3*F85</f>
        <v>0</v>
      </c>
      <c r="I85" s="21">
        <f t="shared" si="22"/>
        <v>0</v>
      </c>
      <c r="J85" s="40">
        <f t="shared" ref="J85:J148" si="29">F85-B85</f>
        <v>0</v>
      </c>
      <c r="K85" s="40">
        <f t="shared" ref="K85:K148" si="30">(D85^2+H85^2)^0.5</f>
        <v>0</v>
      </c>
      <c r="L85" s="21">
        <f t="shared" si="23"/>
        <v>0</v>
      </c>
      <c r="M85" s="21">
        <f t="shared" ref="M85:M148" si="31">K85/2</f>
        <v>0</v>
      </c>
      <c r="N85" s="49" t="b">
        <f t="shared" si="24"/>
        <v>0</v>
      </c>
      <c r="O85" s="99">
        <f t="shared" ref="O85:O148" si="32">J85-2*K85</f>
        <v>0</v>
      </c>
      <c r="P85" s="99" t="e">
        <f t="shared" si="25"/>
        <v>#VALUE!</v>
      </c>
      <c r="Q85" s="100" t="e">
        <f t="shared" si="26"/>
        <v>#VALUE!</v>
      </c>
    </row>
    <row r="86" spans="1:17">
      <c r="A86" s="103"/>
      <c r="B86" s="36"/>
      <c r="C86" s="21">
        <f t="shared" si="20"/>
        <v>0</v>
      </c>
      <c r="D86" s="40">
        <f t="shared" si="27"/>
        <v>0</v>
      </c>
      <c r="E86" s="21">
        <f t="shared" si="21"/>
        <v>0</v>
      </c>
      <c r="F86" s="36"/>
      <c r="G86" s="21" t="s">
        <v>0</v>
      </c>
      <c r="H86" s="40">
        <f t="shared" si="28"/>
        <v>0</v>
      </c>
      <c r="I86" s="21">
        <f t="shared" si="22"/>
        <v>0</v>
      </c>
      <c r="J86" s="40">
        <f t="shared" si="29"/>
        <v>0</v>
      </c>
      <c r="K86" s="40">
        <f t="shared" si="30"/>
        <v>0</v>
      </c>
      <c r="L86" s="21">
        <f t="shared" si="23"/>
        <v>0</v>
      </c>
      <c r="M86" s="21">
        <f t="shared" si="31"/>
        <v>0</v>
      </c>
      <c r="N86" s="49" t="b">
        <f t="shared" si="24"/>
        <v>0</v>
      </c>
      <c r="O86" s="99">
        <f t="shared" si="32"/>
        <v>0</v>
      </c>
      <c r="P86" s="99" t="e">
        <f t="shared" si="25"/>
        <v>#VALUE!</v>
      </c>
      <c r="Q86" s="100" t="e">
        <f t="shared" si="26"/>
        <v>#VALUE!</v>
      </c>
    </row>
    <row r="87" spans="1:17">
      <c r="A87" s="103"/>
      <c r="B87" s="36"/>
      <c r="C87" s="21">
        <f t="shared" si="20"/>
        <v>0</v>
      </c>
      <c r="D87" s="40">
        <f t="shared" si="27"/>
        <v>0</v>
      </c>
      <c r="E87" s="21">
        <f t="shared" si="21"/>
        <v>0</v>
      </c>
      <c r="F87" s="36"/>
      <c r="G87" s="21" t="s">
        <v>0</v>
      </c>
      <c r="H87" s="40">
        <f t="shared" si="28"/>
        <v>0</v>
      </c>
      <c r="I87" s="21">
        <f t="shared" si="22"/>
        <v>0</v>
      </c>
      <c r="J87" s="40">
        <f t="shared" si="29"/>
        <v>0</v>
      </c>
      <c r="K87" s="40">
        <f t="shared" si="30"/>
        <v>0</v>
      </c>
      <c r="L87" s="21">
        <f t="shared" si="23"/>
        <v>0</v>
      </c>
      <c r="M87" s="21">
        <f t="shared" si="31"/>
        <v>0</v>
      </c>
      <c r="N87" s="49" t="b">
        <f t="shared" si="24"/>
        <v>0</v>
      </c>
      <c r="O87" s="99">
        <f t="shared" si="32"/>
        <v>0</v>
      </c>
      <c r="P87" s="99" t="e">
        <f t="shared" si="25"/>
        <v>#VALUE!</v>
      </c>
      <c r="Q87" s="100" t="e">
        <f t="shared" si="26"/>
        <v>#VALUE!</v>
      </c>
    </row>
    <row r="88" spans="1:17">
      <c r="A88" s="103"/>
      <c r="B88" s="36"/>
      <c r="C88" s="21">
        <f t="shared" si="20"/>
        <v>0</v>
      </c>
      <c r="D88" s="40">
        <f t="shared" si="27"/>
        <v>0</v>
      </c>
      <c r="E88" s="21">
        <f t="shared" si="21"/>
        <v>0</v>
      </c>
      <c r="F88" s="36"/>
      <c r="G88" s="21" t="s">
        <v>0</v>
      </c>
      <c r="H88" s="40">
        <f t="shared" si="28"/>
        <v>0</v>
      </c>
      <c r="I88" s="21">
        <f t="shared" si="22"/>
        <v>0</v>
      </c>
      <c r="J88" s="40">
        <f t="shared" si="29"/>
        <v>0</v>
      </c>
      <c r="K88" s="40">
        <f t="shared" si="30"/>
        <v>0</v>
      </c>
      <c r="L88" s="21">
        <f t="shared" si="23"/>
        <v>0</v>
      </c>
      <c r="M88" s="21">
        <f t="shared" si="31"/>
        <v>0</v>
      </c>
      <c r="N88" s="49" t="b">
        <f t="shared" si="24"/>
        <v>0</v>
      </c>
      <c r="O88" s="99">
        <f t="shared" si="32"/>
        <v>0</v>
      </c>
      <c r="P88" s="99" t="e">
        <f t="shared" si="25"/>
        <v>#VALUE!</v>
      </c>
      <c r="Q88" s="100" t="e">
        <f t="shared" si="26"/>
        <v>#VALUE!</v>
      </c>
    </row>
    <row r="89" spans="1:17">
      <c r="A89" s="103"/>
      <c r="B89" s="36"/>
      <c r="C89" s="21">
        <f t="shared" si="20"/>
        <v>0</v>
      </c>
      <c r="D89" s="40">
        <f t="shared" si="27"/>
        <v>0</v>
      </c>
      <c r="E89" s="21">
        <f t="shared" si="21"/>
        <v>0</v>
      </c>
      <c r="F89" s="36"/>
      <c r="G89" s="21" t="s">
        <v>0</v>
      </c>
      <c r="H89" s="40">
        <f t="shared" si="28"/>
        <v>0</v>
      </c>
      <c r="I89" s="21">
        <f t="shared" si="22"/>
        <v>0</v>
      </c>
      <c r="J89" s="40">
        <f t="shared" si="29"/>
        <v>0</v>
      </c>
      <c r="K89" s="40">
        <f t="shared" si="30"/>
        <v>0</v>
      </c>
      <c r="L89" s="21">
        <f t="shared" si="23"/>
        <v>0</v>
      </c>
      <c r="M89" s="21">
        <f t="shared" si="31"/>
        <v>0</v>
      </c>
      <c r="N89" s="49" t="b">
        <f t="shared" si="24"/>
        <v>0</v>
      </c>
      <c r="O89" s="99">
        <f t="shared" si="32"/>
        <v>0</v>
      </c>
      <c r="P89" s="99" t="e">
        <f t="shared" si="25"/>
        <v>#VALUE!</v>
      </c>
      <c r="Q89" s="100" t="e">
        <f t="shared" si="26"/>
        <v>#VALUE!</v>
      </c>
    </row>
    <row r="90" spans="1:17">
      <c r="A90" s="103"/>
      <c r="B90" s="36"/>
      <c r="C90" s="21">
        <f t="shared" si="20"/>
        <v>0</v>
      </c>
      <c r="D90" s="40">
        <f t="shared" si="27"/>
        <v>0</v>
      </c>
      <c r="E90" s="21">
        <f t="shared" si="21"/>
        <v>0</v>
      </c>
      <c r="F90" s="36"/>
      <c r="G90" s="21" t="s">
        <v>0</v>
      </c>
      <c r="H90" s="40">
        <f t="shared" si="28"/>
        <v>0</v>
      </c>
      <c r="I90" s="21">
        <f t="shared" si="22"/>
        <v>0</v>
      </c>
      <c r="J90" s="40">
        <f t="shared" si="29"/>
        <v>0</v>
      </c>
      <c r="K90" s="40">
        <f t="shared" si="30"/>
        <v>0</v>
      </c>
      <c r="L90" s="21">
        <f t="shared" si="23"/>
        <v>0</v>
      </c>
      <c r="M90" s="21">
        <f t="shared" si="31"/>
        <v>0</v>
      </c>
      <c r="N90" s="49" t="b">
        <f t="shared" si="24"/>
        <v>0</v>
      </c>
      <c r="O90" s="99">
        <f t="shared" si="32"/>
        <v>0</v>
      </c>
      <c r="P90" s="99" t="e">
        <f t="shared" si="25"/>
        <v>#VALUE!</v>
      </c>
      <c r="Q90" s="100" t="e">
        <f t="shared" si="26"/>
        <v>#VALUE!</v>
      </c>
    </row>
    <row r="91" spans="1:17">
      <c r="A91" s="103"/>
      <c r="B91" s="36"/>
      <c r="C91" s="21">
        <f t="shared" si="20"/>
        <v>0</v>
      </c>
      <c r="D91" s="40">
        <f t="shared" si="27"/>
        <v>0</v>
      </c>
      <c r="E91" s="21">
        <f t="shared" si="21"/>
        <v>0</v>
      </c>
      <c r="F91" s="36"/>
      <c r="G91" s="21" t="s">
        <v>0</v>
      </c>
      <c r="H91" s="40">
        <f t="shared" si="28"/>
        <v>0</v>
      </c>
      <c r="I91" s="21">
        <f t="shared" si="22"/>
        <v>0</v>
      </c>
      <c r="J91" s="40">
        <f t="shared" si="29"/>
        <v>0</v>
      </c>
      <c r="K91" s="40">
        <f t="shared" si="30"/>
        <v>0</v>
      </c>
      <c r="L91" s="21">
        <f t="shared" si="23"/>
        <v>0</v>
      </c>
      <c r="M91" s="21">
        <f t="shared" si="31"/>
        <v>0</v>
      </c>
      <c r="N91" s="49" t="b">
        <f t="shared" si="24"/>
        <v>0</v>
      </c>
      <c r="O91" s="99">
        <f t="shared" si="32"/>
        <v>0</v>
      </c>
      <c r="P91" s="99" t="e">
        <f t="shared" si="25"/>
        <v>#VALUE!</v>
      </c>
      <c r="Q91" s="100" t="e">
        <f t="shared" si="26"/>
        <v>#VALUE!</v>
      </c>
    </row>
    <row r="92" spans="1:17">
      <c r="A92" s="103"/>
      <c r="B92" s="36"/>
      <c r="C92" s="21">
        <f t="shared" si="20"/>
        <v>0</v>
      </c>
      <c r="D92" s="40">
        <f t="shared" si="27"/>
        <v>0</v>
      </c>
      <c r="E92" s="21">
        <f t="shared" si="21"/>
        <v>0</v>
      </c>
      <c r="F92" s="36"/>
      <c r="G92" s="21" t="s">
        <v>0</v>
      </c>
      <c r="H92" s="40">
        <f t="shared" si="28"/>
        <v>0</v>
      </c>
      <c r="I92" s="21">
        <f t="shared" si="22"/>
        <v>0</v>
      </c>
      <c r="J92" s="40">
        <f t="shared" si="29"/>
        <v>0</v>
      </c>
      <c r="K92" s="40">
        <f t="shared" si="30"/>
        <v>0</v>
      </c>
      <c r="L92" s="21">
        <f t="shared" si="23"/>
        <v>0</v>
      </c>
      <c r="M92" s="21">
        <f t="shared" si="31"/>
        <v>0</v>
      </c>
      <c r="N92" s="49" t="b">
        <f t="shared" si="24"/>
        <v>0</v>
      </c>
      <c r="O92" s="99">
        <f t="shared" si="32"/>
        <v>0</v>
      </c>
      <c r="P92" s="99" t="e">
        <f t="shared" si="25"/>
        <v>#VALUE!</v>
      </c>
      <c r="Q92" s="100" t="e">
        <f t="shared" si="26"/>
        <v>#VALUE!</v>
      </c>
    </row>
    <row r="93" spans="1:17">
      <c r="A93" s="103"/>
      <c r="B93" s="36"/>
      <c r="C93" s="21">
        <f t="shared" si="20"/>
        <v>0</v>
      </c>
      <c r="D93" s="40">
        <f t="shared" si="27"/>
        <v>0</v>
      </c>
      <c r="E93" s="21">
        <f t="shared" si="21"/>
        <v>0</v>
      </c>
      <c r="F93" s="36"/>
      <c r="G93" s="21" t="s">
        <v>0</v>
      </c>
      <c r="H93" s="40">
        <f t="shared" si="28"/>
        <v>0</v>
      </c>
      <c r="I93" s="21">
        <f t="shared" si="22"/>
        <v>0</v>
      </c>
      <c r="J93" s="40">
        <f t="shared" si="29"/>
        <v>0</v>
      </c>
      <c r="K93" s="40">
        <f t="shared" si="30"/>
        <v>0</v>
      </c>
      <c r="L93" s="21">
        <f t="shared" si="23"/>
        <v>0</v>
      </c>
      <c r="M93" s="21">
        <f t="shared" si="31"/>
        <v>0</v>
      </c>
      <c r="N93" s="49" t="b">
        <f t="shared" si="24"/>
        <v>0</v>
      </c>
      <c r="O93" s="99">
        <f t="shared" si="32"/>
        <v>0</v>
      </c>
      <c r="P93" s="99" t="e">
        <f t="shared" si="25"/>
        <v>#VALUE!</v>
      </c>
      <c r="Q93" s="100" t="e">
        <f t="shared" si="26"/>
        <v>#VALUE!</v>
      </c>
    </row>
    <row r="94" spans="1:17">
      <c r="A94" s="103"/>
      <c r="B94" s="36"/>
      <c r="C94" s="21">
        <f t="shared" si="20"/>
        <v>0</v>
      </c>
      <c r="D94" s="40">
        <f t="shared" si="27"/>
        <v>0</v>
      </c>
      <c r="E94" s="21">
        <f t="shared" si="21"/>
        <v>0</v>
      </c>
      <c r="F94" s="36"/>
      <c r="G94" s="21" t="s">
        <v>0</v>
      </c>
      <c r="H94" s="40">
        <f t="shared" si="28"/>
        <v>0</v>
      </c>
      <c r="I94" s="21">
        <f t="shared" si="22"/>
        <v>0</v>
      </c>
      <c r="J94" s="40">
        <f t="shared" si="29"/>
        <v>0</v>
      </c>
      <c r="K94" s="40">
        <f t="shared" si="30"/>
        <v>0</v>
      </c>
      <c r="L94" s="21">
        <f t="shared" si="23"/>
        <v>0</v>
      </c>
      <c r="M94" s="21">
        <f t="shared" si="31"/>
        <v>0</v>
      </c>
      <c r="N94" s="49" t="b">
        <f t="shared" si="24"/>
        <v>0</v>
      </c>
      <c r="O94" s="99">
        <f t="shared" si="32"/>
        <v>0</v>
      </c>
      <c r="P94" s="99" t="e">
        <f t="shared" si="25"/>
        <v>#VALUE!</v>
      </c>
      <c r="Q94" s="100" t="e">
        <f t="shared" si="26"/>
        <v>#VALUE!</v>
      </c>
    </row>
    <row r="95" spans="1:17">
      <c r="A95" s="103"/>
      <c r="B95" s="36"/>
      <c r="C95" s="21">
        <f t="shared" si="20"/>
        <v>0</v>
      </c>
      <c r="D95" s="40">
        <f t="shared" si="27"/>
        <v>0</v>
      </c>
      <c r="E95" s="21">
        <f t="shared" si="21"/>
        <v>0</v>
      </c>
      <c r="F95" s="36"/>
      <c r="G95" s="21" t="s">
        <v>0</v>
      </c>
      <c r="H95" s="40">
        <f t="shared" si="28"/>
        <v>0</v>
      </c>
      <c r="I95" s="21">
        <f t="shared" si="22"/>
        <v>0</v>
      </c>
      <c r="J95" s="40">
        <f t="shared" si="29"/>
        <v>0</v>
      </c>
      <c r="K95" s="40">
        <f t="shared" si="30"/>
        <v>0</v>
      </c>
      <c r="L95" s="21">
        <f t="shared" si="23"/>
        <v>0</v>
      </c>
      <c r="M95" s="21">
        <f t="shared" si="31"/>
        <v>0</v>
      </c>
      <c r="N95" s="49" t="b">
        <f t="shared" si="24"/>
        <v>0</v>
      </c>
      <c r="O95" s="99">
        <f t="shared" si="32"/>
        <v>0</v>
      </c>
      <c r="P95" s="99" t="e">
        <f t="shared" si="25"/>
        <v>#VALUE!</v>
      </c>
      <c r="Q95" s="100" t="e">
        <f t="shared" si="26"/>
        <v>#VALUE!</v>
      </c>
    </row>
    <row r="96" spans="1:17">
      <c r="A96" s="103"/>
      <c r="B96" s="36"/>
      <c r="C96" s="21">
        <f t="shared" si="20"/>
        <v>0</v>
      </c>
      <c r="D96" s="40">
        <f t="shared" si="27"/>
        <v>0</v>
      </c>
      <c r="E96" s="21">
        <f t="shared" si="21"/>
        <v>0</v>
      </c>
      <c r="F96" s="36"/>
      <c r="G96" s="21" t="s">
        <v>0</v>
      </c>
      <c r="H96" s="40">
        <f t="shared" si="28"/>
        <v>0</v>
      </c>
      <c r="I96" s="21">
        <f t="shared" si="22"/>
        <v>0</v>
      </c>
      <c r="J96" s="40">
        <f t="shared" si="29"/>
        <v>0</v>
      </c>
      <c r="K96" s="40">
        <f t="shared" si="30"/>
        <v>0</v>
      </c>
      <c r="L96" s="21">
        <f t="shared" si="23"/>
        <v>0</v>
      </c>
      <c r="M96" s="21">
        <f t="shared" si="31"/>
        <v>0</v>
      </c>
      <c r="N96" s="49" t="b">
        <f t="shared" si="24"/>
        <v>0</v>
      </c>
      <c r="O96" s="99">
        <f t="shared" si="32"/>
        <v>0</v>
      </c>
      <c r="P96" s="99" t="e">
        <f t="shared" si="25"/>
        <v>#VALUE!</v>
      </c>
      <c r="Q96" s="100" t="e">
        <f t="shared" si="26"/>
        <v>#VALUE!</v>
      </c>
    </row>
    <row r="97" spans="1:17">
      <c r="A97" s="103"/>
      <c r="B97" s="36"/>
      <c r="C97" s="21">
        <f t="shared" si="20"/>
        <v>0</v>
      </c>
      <c r="D97" s="40">
        <f t="shared" si="27"/>
        <v>0</v>
      </c>
      <c r="E97" s="21">
        <f t="shared" si="21"/>
        <v>0</v>
      </c>
      <c r="F97" s="36"/>
      <c r="G97" s="21" t="s">
        <v>0</v>
      </c>
      <c r="H97" s="40">
        <f t="shared" si="28"/>
        <v>0</v>
      </c>
      <c r="I97" s="21">
        <f t="shared" si="22"/>
        <v>0</v>
      </c>
      <c r="J97" s="40">
        <f t="shared" si="29"/>
        <v>0</v>
      </c>
      <c r="K97" s="40">
        <f t="shared" si="30"/>
        <v>0</v>
      </c>
      <c r="L97" s="21">
        <f t="shared" si="23"/>
        <v>0</v>
      </c>
      <c r="M97" s="21">
        <f t="shared" si="31"/>
        <v>0</v>
      </c>
      <c r="N97" s="49" t="b">
        <f t="shared" si="24"/>
        <v>0</v>
      </c>
      <c r="O97" s="99">
        <f t="shared" si="32"/>
        <v>0</v>
      </c>
      <c r="P97" s="99" t="e">
        <f t="shared" si="25"/>
        <v>#VALUE!</v>
      </c>
      <c r="Q97" s="100" t="e">
        <f t="shared" si="26"/>
        <v>#VALUE!</v>
      </c>
    </row>
    <row r="98" spans="1:17">
      <c r="A98" s="103"/>
      <c r="B98" s="36"/>
      <c r="C98" s="21">
        <f t="shared" si="20"/>
        <v>0</v>
      </c>
      <c r="D98" s="40">
        <f t="shared" si="27"/>
        <v>0</v>
      </c>
      <c r="E98" s="21">
        <f t="shared" si="21"/>
        <v>0</v>
      </c>
      <c r="F98" s="36"/>
      <c r="G98" s="21" t="s">
        <v>0</v>
      </c>
      <c r="H98" s="40">
        <f t="shared" si="28"/>
        <v>0</v>
      </c>
      <c r="I98" s="21">
        <f t="shared" si="22"/>
        <v>0</v>
      </c>
      <c r="J98" s="40">
        <f t="shared" si="29"/>
        <v>0</v>
      </c>
      <c r="K98" s="40">
        <f t="shared" si="30"/>
        <v>0</v>
      </c>
      <c r="L98" s="21">
        <f t="shared" si="23"/>
        <v>0</v>
      </c>
      <c r="M98" s="21">
        <f t="shared" si="31"/>
        <v>0</v>
      </c>
      <c r="N98" s="49" t="b">
        <f t="shared" si="24"/>
        <v>0</v>
      </c>
      <c r="O98" s="99">
        <f t="shared" si="32"/>
        <v>0</v>
      </c>
      <c r="P98" s="99" t="e">
        <f t="shared" si="25"/>
        <v>#VALUE!</v>
      </c>
      <c r="Q98" s="100" t="e">
        <f t="shared" si="26"/>
        <v>#VALUE!</v>
      </c>
    </row>
    <row r="99" spans="1:17">
      <c r="A99" s="103"/>
      <c r="B99" s="36"/>
      <c r="C99" s="21">
        <f t="shared" si="20"/>
        <v>0</v>
      </c>
      <c r="D99" s="40">
        <f t="shared" si="27"/>
        <v>0</v>
      </c>
      <c r="E99" s="21">
        <f t="shared" si="21"/>
        <v>0</v>
      </c>
      <c r="F99" s="36"/>
      <c r="G99" s="21" t="s">
        <v>0</v>
      </c>
      <c r="H99" s="40">
        <f t="shared" si="28"/>
        <v>0</v>
      </c>
      <c r="I99" s="21">
        <f t="shared" si="22"/>
        <v>0</v>
      </c>
      <c r="J99" s="40">
        <f t="shared" si="29"/>
        <v>0</v>
      </c>
      <c r="K99" s="40">
        <f t="shared" si="30"/>
        <v>0</v>
      </c>
      <c r="L99" s="21">
        <f t="shared" si="23"/>
        <v>0</v>
      </c>
      <c r="M99" s="21">
        <f t="shared" si="31"/>
        <v>0</v>
      </c>
      <c r="N99" s="49" t="b">
        <f t="shared" si="24"/>
        <v>0</v>
      </c>
      <c r="O99" s="99">
        <f t="shared" si="32"/>
        <v>0</v>
      </c>
      <c r="P99" s="99" t="e">
        <f t="shared" si="25"/>
        <v>#VALUE!</v>
      </c>
      <c r="Q99" s="100" t="e">
        <f t="shared" si="26"/>
        <v>#VALUE!</v>
      </c>
    </row>
    <row r="100" spans="1:17">
      <c r="A100" s="103"/>
      <c r="B100" s="36"/>
      <c r="C100" s="21">
        <f t="shared" si="20"/>
        <v>0</v>
      </c>
      <c r="D100" s="40">
        <f t="shared" si="27"/>
        <v>0</v>
      </c>
      <c r="E100" s="21">
        <f t="shared" si="21"/>
        <v>0</v>
      </c>
      <c r="F100" s="36"/>
      <c r="G100" s="21" t="s">
        <v>0</v>
      </c>
      <c r="H100" s="40">
        <f t="shared" si="28"/>
        <v>0</v>
      </c>
      <c r="I100" s="21">
        <f t="shared" si="22"/>
        <v>0</v>
      </c>
      <c r="J100" s="40">
        <f t="shared" si="29"/>
        <v>0</v>
      </c>
      <c r="K100" s="40">
        <f t="shared" si="30"/>
        <v>0</v>
      </c>
      <c r="L100" s="21">
        <f t="shared" si="23"/>
        <v>0</v>
      </c>
      <c r="M100" s="21">
        <f t="shared" si="31"/>
        <v>0</v>
      </c>
      <c r="N100" s="49" t="b">
        <f t="shared" si="24"/>
        <v>0</v>
      </c>
      <c r="O100" s="99">
        <f t="shared" si="32"/>
        <v>0</v>
      </c>
      <c r="P100" s="99" t="e">
        <f t="shared" si="25"/>
        <v>#VALUE!</v>
      </c>
      <c r="Q100" s="100" t="e">
        <f t="shared" si="26"/>
        <v>#VALUE!</v>
      </c>
    </row>
    <row r="101" spans="1:17">
      <c r="A101" s="103"/>
      <c r="B101" s="36"/>
      <c r="C101" s="21">
        <f t="shared" si="20"/>
        <v>0</v>
      </c>
      <c r="D101" s="40">
        <f t="shared" si="27"/>
        <v>0</v>
      </c>
      <c r="E101" s="21">
        <f t="shared" si="21"/>
        <v>0</v>
      </c>
      <c r="F101" s="36"/>
      <c r="G101" s="21" t="s">
        <v>0</v>
      </c>
      <c r="H101" s="40">
        <f t="shared" si="28"/>
        <v>0</v>
      </c>
      <c r="I101" s="21">
        <f t="shared" si="22"/>
        <v>0</v>
      </c>
      <c r="J101" s="40">
        <f t="shared" si="29"/>
        <v>0</v>
      </c>
      <c r="K101" s="40">
        <f t="shared" si="30"/>
        <v>0</v>
      </c>
      <c r="L101" s="21">
        <f t="shared" si="23"/>
        <v>0</v>
      </c>
      <c r="M101" s="21">
        <f t="shared" si="31"/>
        <v>0</v>
      </c>
      <c r="N101" s="49" t="b">
        <f t="shared" si="24"/>
        <v>0</v>
      </c>
      <c r="O101" s="99">
        <f t="shared" si="32"/>
        <v>0</v>
      </c>
      <c r="P101" s="99" t="e">
        <f t="shared" si="25"/>
        <v>#VALUE!</v>
      </c>
      <c r="Q101" s="100" t="e">
        <f t="shared" si="26"/>
        <v>#VALUE!</v>
      </c>
    </row>
    <row r="102" spans="1:17">
      <c r="A102" s="103"/>
      <c r="B102" s="36"/>
      <c r="C102" s="21">
        <f t="shared" si="20"/>
        <v>0</v>
      </c>
      <c r="D102" s="40">
        <f t="shared" si="27"/>
        <v>0</v>
      </c>
      <c r="E102" s="21">
        <f t="shared" si="21"/>
        <v>0</v>
      </c>
      <c r="F102" s="36"/>
      <c r="G102" s="21" t="s">
        <v>0</v>
      </c>
      <c r="H102" s="40">
        <f t="shared" si="28"/>
        <v>0</v>
      </c>
      <c r="I102" s="21">
        <f t="shared" si="22"/>
        <v>0</v>
      </c>
      <c r="J102" s="40">
        <f t="shared" si="29"/>
        <v>0</v>
      </c>
      <c r="K102" s="40">
        <f t="shared" si="30"/>
        <v>0</v>
      </c>
      <c r="L102" s="21">
        <f t="shared" si="23"/>
        <v>0</v>
      </c>
      <c r="M102" s="21">
        <f t="shared" si="31"/>
        <v>0</v>
      </c>
      <c r="N102" s="49" t="b">
        <f t="shared" si="24"/>
        <v>0</v>
      </c>
      <c r="O102" s="99">
        <f t="shared" si="32"/>
        <v>0</v>
      </c>
      <c r="P102" s="99" t="e">
        <f t="shared" si="25"/>
        <v>#VALUE!</v>
      </c>
      <c r="Q102" s="100" t="e">
        <f t="shared" si="26"/>
        <v>#VALUE!</v>
      </c>
    </row>
    <row r="103" spans="1:17">
      <c r="A103" s="103"/>
      <c r="B103" s="36"/>
      <c r="C103" s="21">
        <f t="shared" si="20"/>
        <v>0</v>
      </c>
      <c r="D103" s="40">
        <f t="shared" si="27"/>
        <v>0</v>
      </c>
      <c r="E103" s="21">
        <f t="shared" si="21"/>
        <v>0</v>
      </c>
      <c r="F103" s="36"/>
      <c r="G103" s="21" t="s">
        <v>0</v>
      </c>
      <c r="H103" s="40">
        <f t="shared" si="28"/>
        <v>0</v>
      </c>
      <c r="I103" s="21">
        <f t="shared" si="22"/>
        <v>0</v>
      </c>
      <c r="J103" s="40">
        <f t="shared" si="29"/>
        <v>0</v>
      </c>
      <c r="K103" s="40">
        <f t="shared" si="30"/>
        <v>0</v>
      </c>
      <c r="L103" s="21">
        <f t="shared" si="23"/>
        <v>0</v>
      </c>
      <c r="M103" s="21">
        <f t="shared" si="31"/>
        <v>0</v>
      </c>
      <c r="N103" s="49" t="b">
        <f t="shared" si="24"/>
        <v>0</v>
      </c>
      <c r="O103" s="99">
        <f t="shared" si="32"/>
        <v>0</v>
      </c>
      <c r="P103" s="99" t="e">
        <f t="shared" si="25"/>
        <v>#VALUE!</v>
      </c>
      <c r="Q103" s="100" t="e">
        <f t="shared" si="26"/>
        <v>#VALUE!</v>
      </c>
    </row>
    <row r="104" spans="1:17">
      <c r="A104" s="103"/>
      <c r="B104" s="36"/>
      <c r="C104" s="21">
        <f t="shared" si="20"/>
        <v>0</v>
      </c>
      <c r="D104" s="40">
        <f t="shared" si="27"/>
        <v>0</v>
      </c>
      <c r="E104" s="21">
        <f t="shared" si="21"/>
        <v>0</v>
      </c>
      <c r="F104" s="36"/>
      <c r="G104" s="21" t="s">
        <v>0</v>
      </c>
      <c r="H104" s="40">
        <f t="shared" si="28"/>
        <v>0</v>
      </c>
      <c r="I104" s="21">
        <f t="shared" si="22"/>
        <v>0</v>
      </c>
      <c r="J104" s="40">
        <f t="shared" si="29"/>
        <v>0</v>
      </c>
      <c r="K104" s="40">
        <f t="shared" si="30"/>
        <v>0</v>
      </c>
      <c r="L104" s="21">
        <f t="shared" si="23"/>
        <v>0</v>
      </c>
      <c r="M104" s="21">
        <f t="shared" si="31"/>
        <v>0</v>
      </c>
      <c r="N104" s="49" t="b">
        <f t="shared" si="24"/>
        <v>0</v>
      </c>
      <c r="O104" s="99">
        <f t="shared" si="32"/>
        <v>0</v>
      </c>
      <c r="P104" s="99" t="e">
        <f t="shared" si="25"/>
        <v>#VALUE!</v>
      </c>
      <c r="Q104" s="100" t="e">
        <f t="shared" si="26"/>
        <v>#VALUE!</v>
      </c>
    </row>
    <row r="105" spans="1:17">
      <c r="A105" s="103"/>
      <c r="B105" s="36"/>
      <c r="C105" s="21">
        <f t="shared" si="20"/>
        <v>0</v>
      </c>
      <c r="D105" s="40">
        <f t="shared" si="27"/>
        <v>0</v>
      </c>
      <c r="E105" s="21">
        <f t="shared" si="21"/>
        <v>0</v>
      </c>
      <c r="F105" s="36"/>
      <c r="G105" s="21" t="s">
        <v>0</v>
      </c>
      <c r="H105" s="40">
        <f t="shared" si="28"/>
        <v>0</v>
      </c>
      <c r="I105" s="21">
        <f t="shared" si="22"/>
        <v>0</v>
      </c>
      <c r="J105" s="40">
        <f t="shared" si="29"/>
        <v>0</v>
      </c>
      <c r="K105" s="40">
        <f t="shared" si="30"/>
        <v>0</v>
      </c>
      <c r="L105" s="21">
        <f t="shared" si="23"/>
        <v>0</v>
      </c>
      <c r="M105" s="21">
        <f t="shared" si="31"/>
        <v>0</v>
      </c>
      <c r="N105" s="49" t="b">
        <f t="shared" si="24"/>
        <v>0</v>
      </c>
      <c r="O105" s="99">
        <f t="shared" si="32"/>
        <v>0</v>
      </c>
      <c r="P105" s="99" t="e">
        <f t="shared" si="25"/>
        <v>#VALUE!</v>
      </c>
      <c r="Q105" s="100" t="e">
        <f t="shared" si="26"/>
        <v>#VALUE!</v>
      </c>
    </row>
    <row r="106" spans="1:17">
      <c r="A106" s="103"/>
      <c r="B106" s="36"/>
      <c r="C106" s="21">
        <f t="shared" si="20"/>
        <v>0</v>
      </c>
      <c r="D106" s="40">
        <f t="shared" si="27"/>
        <v>0</v>
      </c>
      <c r="E106" s="21">
        <f t="shared" si="21"/>
        <v>0</v>
      </c>
      <c r="F106" s="36"/>
      <c r="G106" s="21" t="s">
        <v>0</v>
      </c>
      <c r="H106" s="40">
        <f t="shared" si="28"/>
        <v>0</v>
      </c>
      <c r="I106" s="21">
        <f t="shared" si="22"/>
        <v>0</v>
      </c>
      <c r="J106" s="40">
        <f t="shared" si="29"/>
        <v>0</v>
      </c>
      <c r="K106" s="40">
        <f t="shared" si="30"/>
        <v>0</v>
      </c>
      <c r="L106" s="21">
        <f t="shared" si="23"/>
        <v>0</v>
      </c>
      <c r="M106" s="21">
        <f t="shared" si="31"/>
        <v>0</v>
      </c>
      <c r="N106" s="49" t="b">
        <f t="shared" si="24"/>
        <v>0</v>
      </c>
      <c r="O106" s="99">
        <f t="shared" si="32"/>
        <v>0</v>
      </c>
      <c r="P106" s="99" t="e">
        <f t="shared" si="25"/>
        <v>#VALUE!</v>
      </c>
      <c r="Q106" s="100" t="e">
        <f t="shared" si="26"/>
        <v>#VALUE!</v>
      </c>
    </row>
    <row r="107" spans="1:17">
      <c r="A107" s="103"/>
      <c r="B107" s="36"/>
      <c r="C107" s="21">
        <f t="shared" si="20"/>
        <v>0</v>
      </c>
      <c r="D107" s="40">
        <f t="shared" si="27"/>
        <v>0</v>
      </c>
      <c r="E107" s="21">
        <f t="shared" si="21"/>
        <v>0</v>
      </c>
      <c r="F107" s="36"/>
      <c r="G107" s="21" t="s">
        <v>0</v>
      </c>
      <c r="H107" s="40">
        <f t="shared" si="28"/>
        <v>0</v>
      </c>
      <c r="I107" s="21">
        <f t="shared" si="22"/>
        <v>0</v>
      </c>
      <c r="J107" s="40">
        <f t="shared" si="29"/>
        <v>0</v>
      </c>
      <c r="K107" s="40">
        <f t="shared" si="30"/>
        <v>0</v>
      </c>
      <c r="L107" s="21">
        <f t="shared" si="23"/>
        <v>0</v>
      </c>
      <c r="M107" s="21">
        <f t="shared" si="31"/>
        <v>0</v>
      </c>
      <c r="N107" s="49" t="b">
        <f t="shared" si="24"/>
        <v>0</v>
      </c>
      <c r="O107" s="99">
        <f t="shared" si="32"/>
        <v>0</v>
      </c>
      <c r="P107" s="99" t="e">
        <f t="shared" ref="P107:P138" si="33">+MROUND(O107,N107)</f>
        <v>#VALUE!</v>
      </c>
      <c r="Q107" s="100" t="e">
        <f t="shared" si="26"/>
        <v>#VALUE!</v>
      </c>
    </row>
    <row r="108" spans="1:17">
      <c r="A108" s="103"/>
      <c r="B108" s="36"/>
      <c r="C108" s="21">
        <f t="shared" si="20"/>
        <v>0</v>
      </c>
      <c r="D108" s="40">
        <f t="shared" si="27"/>
        <v>0</v>
      </c>
      <c r="E108" s="21">
        <f t="shared" si="21"/>
        <v>0</v>
      </c>
      <c r="F108" s="36"/>
      <c r="G108" s="21" t="s">
        <v>0</v>
      </c>
      <c r="H108" s="40">
        <f t="shared" si="28"/>
        <v>0</v>
      </c>
      <c r="I108" s="21">
        <f t="shared" si="22"/>
        <v>0</v>
      </c>
      <c r="J108" s="40">
        <f t="shared" si="29"/>
        <v>0</v>
      </c>
      <c r="K108" s="40">
        <f t="shared" si="30"/>
        <v>0</v>
      </c>
      <c r="L108" s="21">
        <f t="shared" si="23"/>
        <v>0</v>
      </c>
      <c r="M108" s="21">
        <f t="shared" si="31"/>
        <v>0</v>
      </c>
      <c r="N108" s="49" t="b">
        <f t="shared" si="24"/>
        <v>0</v>
      </c>
      <c r="O108" s="99">
        <f t="shared" si="32"/>
        <v>0</v>
      </c>
      <c r="P108" s="99" t="e">
        <f t="shared" si="33"/>
        <v>#VALUE!</v>
      </c>
      <c r="Q108" s="100" t="e">
        <f t="shared" si="26"/>
        <v>#VALUE!</v>
      </c>
    </row>
    <row r="109" spans="1:17">
      <c r="A109" s="103"/>
      <c r="B109" s="36"/>
      <c r="C109" s="21">
        <f t="shared" si="20"/>
        <v>0</v>
      </c>
      <c r="D109" s="40">
        <f t="shared" si="27"/>
        <v>0</v>
      </c>
      <c r="E109" s="21">
        <f t="shared" si="21"/>
        <v>0</v>
      </c>
      <c r="F109" s="36"/>
      <c r="G109" s="21" t="s">
        <v>0</v>
      </c>
      <c r="H109" s="40">
        <f t="shared" si="28"/>
        <v>0</v>
      </c>
      <c r="I109" s="21">
        <f t="shared" si="22"/>
        <v>0</v>
      </c>
      <c r="J109" s="40">
        <f t="shared" si="29"/>
        <v>0</v>
      </c>
      <c r="K109" s="40">
        <f t="shared" si="30"/>
        <v>0</v>
      </c>
      <c r="L109" s="21">
        <f t="shared" si="23"/>
        <v>0</v>
      </c>
      <c r="M109" s="21">
        <f t="shared" si="31"/>
        <v>0</v>
      </c>
      <c r="N109" s="49" t="b">
        <f t="shared" si="24"/>
        <v>0</v>
      </c>
      <c r="O109" s="99">
        <f t="shared" si="32"/>
        <v>0</v>
      </c>
      <c r="P109" s="99" t="e">
        <f t="shared" si="33"/>
        <v>#VALUE!</v>
      </c>
      <c r="Q109" s="100" t="e">
        <f t="shared" si="26"/>
        <v>#VALUE!</v>
      </c>
    </row>
    <row r="110" spans="1:17">
      <c r="A110" s="103"/>
      <c r="B110" s="36"/>
      <c r="C110" s="21">
        <f t="shared" si="20"/>
        <v>0</v>
      </c>
      <c r="D110" s="40">
        <f t="shared" si="27"/>
        <v>0</v>
      </c>
      <c r="E110" s="21">
        <f t="shared" si="21"/>
        <v>0</v>
      </c>
      <c r="F110" s="36"/>
      <c r="G110" s="21" t="s">
        <v>0</v>
      </c>
      <c r="H110" s="40">
        <f t="shared" si="28"/>
        <v>0</v>
      </c>
      <c r="I110" s="21">
        <f t="shared" si="22"/>
        <v>0</v>
      </c>
      <c r="J110" s="40">
        <f t="shared" si="29"/>
        <v>0</v>
      </c>
      <c r="K110" s="40">
        <f t="shared" si="30"/>
        <v>0</v>
      </c>
      <c r="L110" s="21">
        <f t="shared" si="23"/>
        <v>0</v>
      </c>
      <c r="M110" s="21">
        <f t="shared" si="31"/>
        <v>0</v>
      </c>
      <c r="N110" s="49" t="b">
        <f t="shared" si="24"/>
        <v>0</v>
      </c>
      <c r="O110" s="99">
        <f t="shared" si="32"/>
        <v>0</v>
      </c>
      <c r="P110" s="99" t="e">
        <f t="shared" si="33"/>
        <v>#VALUE!</v>
      </c>
      <c r="Q110" s="100" t="e">
        <f t="shared" si="26"/>
        <v>#VALUE!</v>
      </c>
    </row>
    <row r="111" spans="1:17">
      <c r="A111" s="103"/>
      <c r="B111" s="36"/>
      <c r="C111" s="21">
        <f t="shared" si="20"/>
        <v>0</v>
      </c>
      <c r="D111" s="40">
        <f t="shared" si="27"/>
        <v>0</v>
      </c>
      <c r="E111" s="21">
        <f t="shared" si="21"/>
        <v>0</v>
      </c>
      <c r="F111" s="36"/>
      <c r="G111" s="21" t="s">
        <v>0</v>
      </c>
      <c r="H111" s="40">
        <f t="shared" si="28"/>
        <v>0</v>
      </c>
      <c r="I111" s="21">
        <f t="shared" si="22"/>
        <v>0</v>
      </c>
      <c r="J111" s="40">
        <f t="shared" si="29"/>
        <v>0</v>
      </c>
      <c r="K111" s="40">
        <f t="shared" si="30"/>
        <v>0</v>
      </c>
      <c r="L111" s="21">
        <f t="shared" si="23"/>
        <v>0</v>
      </c>
      <c r="M111" s="21">
        <f t="shared" si="31"/>
        <v>0</v>
      </c>
      <c r="N111" s="49" t="b">
        <f t="shared" si="24"/>
        <v>0</v>
      </c>
      <c r="O111" s="99">
        <f t="shared" si="32"/>
        <v>0</v>
      </c>
      <c r="P111" s="99" t="e">
        <f t="shared" si="33"/>
        <v>#VALUE!</v>
      </c>
      <c r="Q111" s="100" t="e">
        <f t="shared" si="26"/>
        <v>#VALUE!</v>
      </c>
    </row>
    <row r="112" spans="1:17">
      <c r="A112" s="103"/>
      <c r="B112" s="36"/>
      <c r="C112" s="21">
        <f t="shared" si="20"/>
        <v>0</v>
      </c>
      <c r="D112" s="40">
        <f t="shared" si="27"/>
        <v>0</v>
      </c>
      <c r="E112" s="21">
        <f t="shared" si="21"/>
        <v>0</v>
      </c>
      <c r="F112" s="36"/>
      <c r="G112" s="21" t="s">
        <v>0</v>
      </c>
      <c r="H112" s="40">
        <f t="shared" si="28"/>
        <v>0</v>
      </c>
      <c r="I112" s="21">
        <f t="shared" si="22"/>
        <v>0</v>
      </c>
      <c r="J112" s="40">
        <f t="shared" si="29"/>
        <v>0</v>
      </c>
      <c r="K112" s="40">
        <f t="shared" si="30"/>
        <v>0</v>
      </c>
      <c r="L112" s="21">
        <f t="shared" si="23"/>
        <v>0</v>
      </c>
      <c r="M112" s="21">
        <f t="shared" si="31"/>
        <v>0</v>
      </c>
      <c r="N112" s="49" t="b">
        <f t="shared" si="24"/>
        <v>0</v>
      </c>
      <c r="O112" s="99">
        <f t="shared" si="32"/>
        <v>0</v>
      </c>
      <c r="P112" s="99" t="e">
        <f t="shared" si="33"/>
        <v>#VALUE!</v>
      </c>
      <c r="Q112" s="100" t="e">
        <f t="shared" si="26"/>
        <v>#VALUE!</v>
      </c>
    </row>
    <row r="113" spans="1:17">
      <c r="A113" s="103"/>
      <c r="B113" s="36"/>
      <c r="C113" s="21">
        <f t="shared" si="20"/>
        <v>0</v>
      </c>
      <c r="D113" s="40">
        <f t="shared" si="27"/>
        <v>0</v>
      </c>
      <c r="E113" s="21">
        <f t="shared" si="21"/>
        <v>0</v>
      </c>
      <c r="F113" s="36"/>
      <c r="G113" s="21" t="s">
        <v>0</v>
      </c>
      <c r="H113" s="40">
        <f t="shared" si="28"/>
        <v>0</v>
      </c>
      <c r="I113" s="21">
        <f t="shared" si="22"/>
        <v>0</v>
      </c>
      <c r="J113" s="40">
        <f t="shared" si="29"/>
        <v>0</v>
      </c>
      <c r="K113" s="40">
        <f t="shared" si="30"/>
        <v>0</v>
      </c>
      <c r="L113" s="21">
        <f t="shared" si="23"/>
        <v>0</v>
      </c>
      <c r="M113" s="21">
        <f t="shared" si="31"/>
        <v>0</v>
      </c>
      <c r="N113" s="49" t="b">
        <f t="shared" si="24"/>
        <v>0</v>
      </c>
      <c r="O113" s="99">
        <f t="shared" si="32"/>
        <v>0</v>
      </c>
      <c r="P113" s="99" t="e">
        <f t="shared" si="33"/>
        <v>#VALUE!</v>
      </c>
      <c r="Q113" s="100" t="e">
        <f t="shared" si="26"/>
        <v>#VALUE!</v>
      </c>
    </row>
    <row r="114" spans="1:17">
      <c r="A114" s="103"/>
      <c r="B114" s="36"/>
      <c r="C114" s="21">
        <f t="shared" si="20"/>
        <v>0</v>
      </c>
      <c r="D114" s="40">
        <f t="shared" si="27"/>
        <v>0</v>
      </c>
      <c r="E114" s="21">
        <f t="shared" si="21"/>
        <v>0</v>
      </c>
      <c r="F114" s="36"/>
      <c r="G114" s="21" t="s">
        <v>0</v>
      </c>
      <c r="H114" s="40">
        <f t="shared" si="28"/>
        <v>0</v>
      </c>
      <c r="I114" s="21">
        <f t="shared" si="22"/>
        <v>0</v>
      </c>
      <c r="J114" s="40">
        <f t="shared" si="29"/>
        <v>0</v>
      </c>
      <c r="K114" s="40">
        <f t="shared" si="30"/>
        <v>0</v>
      </c>
      <c r="L114" s="21">
        <f t="shared" si="23"/>
        <v>0</v>
      </c>
      <c r="M114" s="21">
        <f t="shared" si="31"/>
        <v>0</v>
      </c>
      <c r="N114" s="49" t="b">
        <f t="shared" si="24"/>
        <v>0</v>
      </c>
      <c r="O114" s="99">
        <f t="shared" si="32"/>
        <v>0</v>
      </c>
      <c r="P114" s="99" t="e">
        <f t="shared" si="33"/>
        <v>#VALUE!</v>
      </c>
      <c r="Q114" s="100" t="e">
        <f t="shared" si="26"/>
        <v>#VALUE!</v>
      </c>
    </row>
    <row r="115" spans="1:17">
      <c r="A115" s="103"/>
      <c r="B115" s="36"/>
      <c r="C115" s="21">
        <f t="shared" si="20"/>
        <v>0</v>
      </c>
      <c r="D115" s="40">
        <f t="shared" si="27"/>
        <v>0</v>
      </c>
      <c r="E115" s="21">
        <f t="shared" si="21"/>
        <v>0</v>
      </c>
      <c r="F115" s="36"/>
      <c r="G115" s="21" t="s">
        <v>0</v>
      </c>
      <c r="H115" s="40">
        <f t="shared" si="28"/>
        <v>0</v>
      </c>
      <c r="I115" s="21">
        <f t="shared" si="22"/>
        <v>0</v>
      </c>
      <c r="J115" s="40">
        <f t="shared" si="29"/>
        <v>0</v>
      </c>
      <c r="K115" s="40">
        <f t="shared" si="30"/>
        <v>0</v>
      </c>
      <c r="L115" s="21">
        <f t="shared" si="23"/>
        <v>0</v>
      </c>
      <c r="M115" s="21">
        <f t="shared" si="31"/>
        <v>0</v>
      </c>
      <c r="N115" s="49" t="b">
        <f t="shared" si="24"/>
        <v>0</v>
      </c>
      <c r="O115" s="99">
        <f t="shared" si="32"/>
        <v>0</v>
      </c>
      <c r="P115" s="99" t="e">
        <f t="shared" si="33"/>
        <v>#VALUE!</v>
      </c>
      <c r="Q115" s="100" t="e">
        <f t="shared" si="26"/>
        <v>#VALUE!</v>
      </c>
    </row>
    <row r="116" spans="1:17">
      <c r="A116" s="103"/>
      <c r="B116" s="36"/>
      <c r="C116" s="21">
        <f t="shared" si="20"/>
        <v>0</v>
      </c>
      <c r="D116" s="40">
        <f t="shared" si="27"/>
        <v>0</v>
      </c>
      <c r="E116" s="21">
        <f t="shared" si="21"/>
        <v>0</v>
      </c>
      <c r="F116" s="36"/>
      <c r="G116" s="21" t="s">
        <v>0</v>
      </c>
      <c r="H116" s="40">
        <f t="shared" si="28"/>
        <v>0</v>
      </c>
      <c r="I116" s="21">
        <f t="shared" si="22"/>
        <v>0</v>
      </c>
      <c r="J116" s="40">
        <f t="shared" si="29"/>
        <v>0</v>
      </c>
      <c r="K116" s="40">
        <f t="shared" si="30"/>
        <v>0</v>
      </c>
      <c r="L116" s="21">
        <f t="shared" si="23"/>
        <v>0</v>
      </c>
      <c r="M116" s="21">
        <f t="shared" si="31"/>
        <v>0</v>
      </c>
      <c r="N116" s="49" t="b">
        <f t="shared" si="24"/>
        <v>0</v>
      </c>
      <c r="O116" s="99">
        <f t="shared" si="32"/>
        <v>0</v>
      </c>
      <c r="P116" s="99" t="e">
        <f t="shared" si="33"/>
        <v>#VALUE!</v>
      </c>
      <c r="Q116" s="100" t="e">
        <f t="shared" si="26"/>
        <v>#VALUE!</v>
      </c>
    </row>
    <row r="117" spans="1:17">
      <c r="A117" s="103"/>
      <c r="B117" s="36"/>
      <c r="C117" s="21">
        <f t="shared" si="20"/>
        <v>0</v>
      </c>
      <c r="D117" s="40">
        <f t="shared" si="27"/>
        <v>0</v>
      </c>
      <c r="E117" s="21">
        <f t="shared" si="21"/>
        <v>0</v>
      </c>
      <c r="F117" s="36"/>
      <c r="G117" s="21" t="s">
        <v>0</v>
      </c>
      <c r="H117" s="40">
        <f t="shared" si="28"/>
        <v>0</v>
      </c>
      <c r="I117" s="21">
        <f t="shared" si="22"/>
        <v>0</v>
      </c>
      <c r="J117" s="40">
        <f t="shared" si="29"/>
        <v>0</v>
      </c>
      <c r="K117" s="40">
        <f t="shared" si="30"/>
        <v>0</v>
      </c>
      <c r="L117" s="21">
        <f t="shared" si="23"/>
        <v>0</v>
      </c>
      <c r="M117" s="21">
        <f t="shared" si="31"/>
        <v>0</v>
      </c>
      <c r="N117" s="49" t="b">
        <f t="shared" si="24"/>
        <v>0</v>
      </c>
      <c r="O117" s="99">
        <f t="shared" si="32"/>
        <v>0</v>
      </c>
      <c r="P117" s="99" t="e">
        <f t="shared" si="33"/>
        <v>#VALUE!</v>
      </c>
      <c r="Q117" s="100" t="e">
        <f t="shared" si="26"/>
        <v>#VALUE!</v>
      </c>
    </row>
    <row r="118" spans="1:17">
      <c r="A118" s="103"/>
      <c r="B118" s="36"/>
      <c r="C118" s="21">
        <f t="shared" si="20"/>
        <v>0</v>
      </c>
      <c r="D118" s="40">
        <f t="shared" si="27"/>
        <v>0</v>
      </c>
      <c r="E118" s="21">
        <f t="shared" si="21"/>
        <v>0</v>
      </c>
      <c r="F118" s="36"/>
      <c r="G118" s="21" t="s">
        <v>0</v>
      </c>
      <c r="H118" s="40">
        <f t="shared" si="28"/>
        <v>0</v>
      </c>
      <c r="I118" s="21">
        <f t="shared" si="22"/>
        <v>0</v>
      </c>
      <c r="J118" s="40">
        <f t="shared" si="29"/>
        <v>0</v>
      </c>
      <c r="K118" s="40">
        <f t="shared" si="30"/>
        <v>0</v>
      </c>
      <c r="L118" s="21">
        <f t="shared" si="23"/>
        <v>0</v>
      </c>
      <c r="M118" s="21">
        <f t="shared" si="31"/>
        <v>0</v>
      </c>
      <c r="N118" s="49" t="b">
        <f t="shared" si="24"/>
        <v>0</v>
      </c>
      <c r="O118" s="99">
        <f t="shared" si="32"/>
        <v>0</v>
      </c>
      <c r="P118" s="99" t="e">
        <f t="shared" si="33"/>
        <v>#VALUE!</v>
      </c>
      <c r="Q118" s="100" t="e">
        <f t="shared" si="26"/>
        <v>#VALUE!</v>
      </c>
    </row>
    <row r="119" spans="1:17">
      <c r="A119" s="103"/>
      <c r="B119" s="36"/>
      <c r="C119" s="21">
        <f t="shared" si="20"/>
        <v>0</v>
      </c>
      <c r="D119" s="40">
        <f t="shared" si="27"/>
        <v>0</v>
      </c>
      <c r="E119" s="21">
        <f t="shared" si="21"/>
        <v>0</v>
      </c>
      <c r="F119" s="36"/>
      <c r="G119" s="21" t="s">
        <v>0</v>
      </c>
      <c r="H119" s="40">
        <f t="shared" si="28"/>
        <v>0</v>
      </c>
      <c r="I119" s="21">
        <f t="shared" si="22"/>
        <v>0</v>
      </c>
      <c r="J119" s="40">
        <f t="shared" si="29"/>
        <v>0</v>
      </c>
      <c r="K119" s="40">
        <f t="shared" si="30"/>
        <v>0</v>
      </c>
      <c r="L119" s="21">
        <f t="shared" si="23"/>
        <v>0</v>
      </c>
      <c r="M119" s="21">
        <f t="shared" si="31"/>
        <v>0</v>
      </c>
      <c r="N119" s="49" t="b">
        <f t="shared" si="24"/>
        <v>0</v>
      </c>
      <c r="O119" s="99">
        <f t="shared" si="32"/>
        <v>0</v>
      </c>
      <c r="P119" s="99" t="e">
        <f t="shared" si="33"/>
        <v>#VALUE!</v>
      </c>
      <c r="Q119" s="100" t="e">
        <f t="shared" si="26"/>
        <v>#VALUE!</v>
      </c>
    </row>
    <row r="120" spans="1:17">
      <c r="A120" s="103"/>
      <c r="B120" s="36"/>
      <c r="C120" s="21">
        <f t="shared" si="20"/>
        <v>0</v>
      </c>
      <c r="D120" s="40">
        <f t="shared" si="27"/>
        <v>0</v>
      </c>
      <c r="E120" s="21">
        <f t="shared" si="21"/>
        <v>0</v>
      </c>
      <c r="F120" s="36"/>
      <c r="G120" s="21" t="s">
        <v>0</v>
      </c>
      <c r="H120" s="40">
        <f t="shared" si="28"/>
        <v>0</v>
      </c>
      <c r="I120" s="21">
        <f t="shared" si="22"/>
        <v>0</v>
      </c>
      <c r="J120" s="40">
        <f t="shared" si="29"/>
        <v>0</v>
      </c>
      <c r="K120" s="40">
        <f t="shared" si="30"/>
        <v>0</v>
      </c>
      <c r="L120" s="21">
        <f t="shared" si="23"/>
        <v>0</v>
      </c>
      <c r="M120" s="21">
        <f t="shared" si="31"/>
        <v>0</v>
      </c>
      <c r="N120" s="49" t="b">
        <f t="shared" si="24"/>
        <v>0</v>
      </c>
      <c r="O120" s="99">
        <f t="shared" si="32"/>
        <v>0</v>
      </c>
      <c r="P120" s="99" t="e">
        <f t="shared" si="33"/>
        <v>#VALUE!</v>
      </c>
      <c r="Q120" s="100" t="e">
        <f t="shared" si="26"/>
        <v>#VALUE!</v>
      </c>
    </row>
    <row r="121" spans="1:17">
      <c r="A121" s="103"/>
      <c r="B121" s="36"/>
      <c r="C121" s="21">
        <f t="shared" si="20"/>
        <v>0</v>
      </c>
      <c r="D121" s="40">
        <f t="shared" si="27"/>
        <v>0</v>
      </c>
      <c r="E121" s="21">
        <f t="shared" si="21"/>
        <v>0</v>
      </c>
      <c r="F121" s="36"/>
      <c r="G121" s="21" t="s">
        <v>0</v>
      </c>
      <c r="H121" s="40">
        <f t="shared" si="28"/>
        <v>0</v>
      </c>
      <c r="I121" s="21">
        <f t="shared" si="22"/>
        <v>0</v>
      </c>
      <c r="J121" s="40">
        <f t="shared" si="29"/>
        <v>0</v>
      </c>
      <c r="K121" s="40">
        <f t="shared" si="30"/>
        <v>0</v>
      </c>
      <c r="L121" s="21">
        <f t="shared" si="23"/>
        <v>0</v>
      </c>
      <c r="M121" s="21">
        <f t="shared" si="31"/>
        <v>0</v>
      </c>
      <c r="N121" s="49" t="b">
        <f t="shared" si="24"/>
        <v>0</v>
      </c>
      <c r="O121" s="99">
        <f t="shared" si="32"/>
        <v>0</v>
      </c>
      <c r="P121" s="99" t="e">
        <f t="shared" si="33"/>
        <v>#VALUE!</v>
      </c>
      <c r="Q121" s="100" t="e">
        <f t="shared" si="26"/>
        <v>#VALUE!</v>
      </c>
    </row>
    <row r="122" spans="1:17">
      <c r="A122" s="103"/>
      <c r="B122" s="36"/>
      <c r="C122" s="21">
        <f t="shared" si="20"/>
        <v>0</v>
      </c>
      <c r="D122" s="40">
        <f t="shared" si="27"/>
        <v>0</v>
      </c>
      <c r="E122" s="21">
        <f t="shared" si="21"/>
        <v>0</v>
      </c>
      <c r="F122" s="36"/>
      <c r="G122" s="21" t="s">
        <v>0</v>
      </c>
      <c r="H122" s="40">
        <f t="shared" si="28"/>
        <v>0</v>
      </c>
      <c r="I122" s="21">
        <f t="shared" si="22"/>
        <v>0</v>
      </c>
      <c r="J122" s="40">
        <f t="shared" si="29"/>
        <v>0</v>
      </c>
      <c r="K122" s="40">
        <f t="shared" si="30"/>
        <v>0</v>
      </c>
      <c r="L122" s="21">
        <f t="shared" si="23"/>
        <v>0</v>
      </c>
      <c r="M122" s="21">
        <f t="shared" si="31"/>
        <v>0</v>
      </c>
      <c r="N122" s="49" t="b">
        <f t="shared" si="24"/>
        <v>0</v>
      </c>
      <c r="O122" s="99">
        <f t="shared" si="32"/>
        <v>0</v>
      </c>
      <c r="P122" s="99" t="e">
        <f t="shared" si="33"/>
        <v>#VALUE!</v>
      </c>
      <c r="Q122" s="100" t="e">
        <f t="shared" si="26"/>
        <v>#VALUE!</v>
      </c>
    </row>
    <row r="123" spans="1:17">
      <c r="A123" s="103"/>
      <c r="B123" s="36"/>
      <c r="C123" s="21">
        <f t="shared" si="20"/>
        <v>0</v>
      </c>
      <c r="D123" s="40">
        <f t="shared" si="27"/>
        <v>0</v>
      </c>
      <c r="E123" s="21">
        <f t="shared" si="21"/>
        <v>0</v>
      </c>
      <c r="F123" s="36"/>
      <c r="G123" s="21" t="s">
        <v>0</v>
      </c>
      <c r="H123" s="40">
        <f t="shared" si="28"/>
        <v>0</v>
      </c>
      <c r="I123" s="21">
        <f t="shared" si="22"/>
        <v>0</v>
      </c>
      <c r="J123" s="40">
        <f t="shared" si="29"/>
        <v>0</v>
      </c>
      <c r="K123" s="40">
        <f t="shared" si="30"/>
        <v>0</v>
      </c>
      <c r="L123" s="21">
        <f t="shared" si="23"/>
        <v>0</v>
      </c>
      <c r="M123" s="21">
        <f t="shared" si="31"/>
        <v>0</v>
      </c>
      <c r="N123" s="49" t="b">
        <f t="shared" si="24"/>
        <v>0</v>
      </c>
      <c r="O123" s="99">
        <f t="shared" si="32"/>
        <v>0</v>
      </c>
      <c r="P123" s="99" t="e">
        <f t="shared" si="33"/>
        <v>#VALUE!</v>
      </c>
      <c r="Q123" s="100" t="e">
        <f t="shared" si="26"/>
        <v>#VALUE!</v>
      </c>
    </row>
    <row r="124" spans="1:17">
      <c r="A124" s="103"/>
      <c r="B124" s="36"/>
      <c r="C124" s="21">
        <f t="shared" si="20"/>
        <v>0</v>
      </c>
      <c r="D124" s="40">
        <f t="shared" si="27"/>
        <v>0</v>
      </c>
      <c r="E124" s="21">
        <f t="shared" si="21"/>
        <v>0</v>
      </c>
      <c r="F124" s="36"/>
      <c r="G124" s="21" t="s">
        <v>0</v>
      </c>
      <c r="H124" s="40">
        <f t="shared" si="28"/>
        <v>0</v>
      </c>
      <c r="I124" s="21">
        <f t="shared" si="22"/>
        <v>0</v>
      </c>
      <c r="J124" s="40">
        <f t="shared" si="29"/>
        <v>0</v>
      </c>
      <c r="K124" s="40">
        <f t="shared" si="30"/>
        <v>0</v>
      </c>
      <c r="L124" s="21">
        <f t="shared" si="23"/>
        <v>0</v>
      </c>
      <c r="M124" s="21">
        <f t="shared" si="31"/>
        <v>0</v>
      </c>
      <c r="N124" s="49" t="b">
        <f t="shared" si="24"/>
        <v>0</v>
      </c>
      <c r="O124" s="99">
        <f t="shared" si="32"/>
        <v>0</v>
      </c>
      <c r="P124" s="99" t="e">
        <f t="shared" si="33"/>
        <v>#VALUE!</v>
      </c>
      <c r="Q124" s="100" t="e">
        <f t="shared" si="26"/>
        <v>#VALUE!</v>
      </c>
    </row>
    <row r="125" spans="1:17">
      <c r="A125" s="103"/>
      <c r="B125" s="36"/>
      <c r="C125" s="21">
        <f t="shared" si="20"/>
        <v>0</v>
      </c>
      <c r="D125" s="40">
        <f t="shared" si="27"/>
        <v>0</v>
      </c>
      <c r="E125" s="21">
        <f t="shared" si="21"/>
        <v>0</v>
      </c>
      <c r="F125" s="36"/>
      <c r="G125" s="21" t="s">
        <v>0</v>
      </c>
      <c r="H125" s="40">
        <f t="shared" si="28"/>
        <v>0</v>
      </c>
      <c r="I125" s="21">
        <f t="shared" si="22"/>
        <v>0</v>
      </c>
      <c r="J125" s="40">
        <f t="shared" si="29"/>
        <v>0</v>
      </c>
      <c r="K125" s="40">
        <f t="shared" si="30"/>
        <v>0</v>
      </c>
      <c r="L125" s="21">
        <f t="shared" si="23"/>
        <v>0</v>
      </c>
      <c r="M125" s="21">
        <f t="shared" si="31"/>
        <v>0</v>
      </c>
      <c r="N125" s="49" t="b">
        <f t="shared" si="24"/>
        <v>0</v>
      </c>
      <c r="O125" s="99">
        <f t="shared" si="32"/>
        <v>0</v>
      </c>
      <c r="P125" s="99" t="e">
        <f t="shared" si="33"/>
        <v>#VALUE!</v>
      </c>
      <c r="Q125" s="100" t="e">
        <f t="shared" si="26"/>
        <v>#VALUE!</v>
      </c>
    </row>
    <row r="126" spans="1:17">
      <c r="A126" s="103"/>
      <c r="B126" s="36"/>
      <c r="C126" s="21">
        <f t="shared" si="20"/>
        <v>0</v>
      </c>
      <c r="D126" s="40">
        <f t="shared" si="27"/>
        <v>0</v>
      </c>
      <c r="E126" s="21">
        <f t="shared" si="21"/>
        <v>0</v>
      </c>
      <c r="F126" s="36"/>
      <c r="G126" s="21" t="s">
        <v>0</v>
      </c>
      <c r="H126" s="40">
        <f t="shared" si="28"/>
        <v>0</v>
      </c>
      <c r="I126" s="21">
        <f t="shared" si="22"/>
        <v>0</v>
      </c>
      <c r="J126" s="40">
        <f t="shared" si="29"/>
        <v>0</v>
      </c>
      <c r="K126" s="40">
        <f t="shared" si="30"/>
        <v>0</v>
      </c>
      <c r="L126" s="21">
        <f t="shared" si="23"/>
        <v>0</v>
      </c>
      <c r="M126" s="21">
        <f t="shared" si="31"/>
        <v>0</v>
      </c>
      <c r="N126" s="49" t="b">
        <f t="shared" si="24"/>
        <v>0</v>
      </c>
      <c r="O126" s="99">
        <f t="shared" si="32"/>
        <v>0</v>
      </c>
      <c r="P126" s="99" t="e">
        <f t="shared" si="33"/>
        <v>#VALUE!</v>
      </c>
      <c r="Q126" s="100" t="e">
        <f t="shared" si="26"/>
        <v>#VALUE!</v>
      </c>
    </row>
    <row r="127" spans="1:17">
      <c r="A127" s="103"/>
      <c r="B127" s="36"/>
      <c r="C127" s="21">
        <f t="shared" si="20"/>
        <v>0</v>
      </c>
      <c r="D127" s="40">
        <f t="shared" si="27"/>
        <v>0</v>
      </c>
      <c r="E127" s="21">
        <f t="shared" si="21"/>
        <v>0</v>
      </c>
      <c r="F127" s="36"/>
      <c r="G127" s="21" t="s">
        <v>0</v>
      </c>
      <c r="H127" s="40">
        <f t="shared" si="28"/>
        <v>0</v>
      </c>
      <c r="I127" s="21">
        <f t="shared" si="22"/>
        <v>0</v>
      </c>
      <c r="J127" s="40">
        <f t="shared" si="29"/>
        <v>0</v>
      </c>
      <c r="K127" s="40">
        <f t="shared" si="30"/>
        <v>0</v>
      </c>
      <c r="L127" s="21">
        <f t="shared" si="23"/>
        <v>0</v>
      </c>
      <c r="M127" s="21">
        <f t="shared" si="31"/>
        <v>0</v>
      </c>
      <c r="N127" s="49" t="b">
        <f t="shared" si="24"/>
        <v>0</v>
      </c>
      <c r="O127" s="99">
        <f t="shared" si="32"/>
        <v>0</v>
      </c>
      <c r="P127" s="99" t="e">
        <f t="shared" si="33"/>
        <v>#VALUE!</v>
      </c>
      <c r="Q127" s="100" t="e">
        <f t="shared" si="26"/>
        <v>#VALUE!</v>
      </c>
    </row>
    <row r="128" spans="1:17">
      <c r="A128" s="103"/>
      <c r="B128" s="36"/>
      <c r="C128" s="21">
        <f t="shared" si="20"/>
        <v>0</v>
      </c>
      <c r="D128" s="40">
        <f t="shared" si="27"/>
        <v>0</v>
      </c>
      <c r="E128" s="21">
        <f t="shared" si="21"/>
        <v>0</v>
      </c>
      <c r="F128" s="36"/>
      <c r="G128" s="21" t="s">
        <v>0</v>
      </c>
      <c r="H128" s="40">
        <f t="shared" si="28"/>
        <v>0</v>
      </c>
      <c r="I128" s="21">
        <f t="shared" si="22"/>
        <v>0</v>
      </c>
      <c r="J128" s="40">
        <f t="shared" si="29"/>
        <v>0</v>
      </c>
      <c r="K128" s="40">
        <f t="shared" si="30"/>
        <v>0</v>
      </c>
      <c r="L128" s="21">
        <f t="shared" si="23"/>
        <v>0</v>
      </c>
      <c r="M128" s="21">
        <f t="shared" si="31"/>
        <v>0</v>
      </c>
      <c r="N128" s="49" t="b">
        <f t="shared" si="24"/>
        <v>0</v>
      </c>
      <c r="O128" s="99">
        <f t="shared" si="32"/>
        <v>0</v>
      </c>
      <c r="P128" s="99" t="e">
        <f t="shared" si="33"/>
        <v>#VALUE!</v>
      </c>
      <c r="Q128" s="100" t="e">
        <f t="shared" si="26"/>
        <v>#VALUE!</v>
      </c>
    </row>
    <row r="129" spans="1:17">
      <c r="A129" s="103"/>
      <c r="B129" s="36"/>
      <c r="C129" s="21">
        <f t="shared" si="20"/>
        <v>0</v>
      </c>
      <c r="D129" s="40">
        <f t="shared" si="27"/>
        <v>0</v>
      </c>
      <c r="E129" s="21">
        <f t="shared" si="21"/>
        <v>0</v>
      </c>
      <c r="F129" s="36"/>
      <c r="G129" s="21" t="s">
        <v>0</v>
      </c>
      <c r="H129" s="40">
        <f t="shared" si="28"/>
        <v>0</v>
      </c>
      <c r="I129" s="21">
        <f t="shared" si="22"/>
        <v>0</v>
      </c>
      <c r="J129" s="40">
        <f t="shared" si="29"/>
        <v>0</v>
      </c>
      <c r="K129" s="40">
        <f t="shared" si="30"/>
        <v>0</v>
      </c>
      <c r="L129" s="21">
        <f t="shared" si="23"/>
        <v>0</v>
      </c>
      <c r="M129" s="21">
        <f t="shared" si="31"/>
        <v>0</v>
      </c>
      <c r="N129" s="49" t="b">
        <f t="shared" si="24"/>
        <v>0</v>
      </c>
      <c r="O129" s="99">
        <f t="shared" si="32"/>
        <v>0</v>
      </c>
      <c r="P129" s="99" t="e">
        <f t="shared" si="33"/>
        <v>#VALUE!</v>
      </c>
      <c r="Q129" s="100" t="e">
        <f t="shared" si="26"/>
        <v>#VALUE!</v>
      </c>
    </row>
    <row r="130" spans="1:17">
      <c r="A130" s="103"/>
      <c r="B130" s="36"/>
      <c r="C130" s="21">
        <f t="shared" si="20"/>
        <v>0</v>
      </c>
      <c r="D130" s="40">
        <f t="shared" si="27"/>
        <v>0</v>
      </c>
      <c r="E130" s="21">
        <f t="shared" si="21"/>
        <v>0</v>
      </c>
      <c r="F130" s="36"/>
      <c r="G130" s="21" t="s">
        <v>0</v>
      </c>
      <c r="H130" s="40">
        <f t="shared" si="28"/>
        <v>0</v>
      </c>
      <c r="I130" s="21">
        <f t="shared" si="22"/>
        <v>0</v>
      </c>
      <c r="J130" s="40">
        <f t="shared" si="29"/>
        <v>0</v>
      </c>
      <c r="K130" s="40">
        <f t="shared" si="30"/>
        <v>0</v>
      </c>
      <c r="L130" s="21">
        <f t="shared" si="23"/>
        <v>0</v>
      </c>
      <c r="M130" s="21">
        <f t="shared" si="31"/>
        <v>0</v>
      </c>
      <c r="N130" s="49" t="b">
        <f t="shared" si="24"/>
        <v>0</v>
      </c>
      <c r="O130" s="99">
        <f t="shared" si="32"/>
        <v>0</v>
      </c>
      <c r="P130" s="99" t="e">
        <f t="shared" si="33"/>
        <v>#VALUE!</v>
      </c>
      <c r="Q130" s="100" t="e">
        <f t="shared" si="26"/>
        <v>#VALUE!</v>
      </c>
    </row>
    <row r="131" spans="1:17">
      <c r="A131" s="103"/>
      <c r="B131" s="36"/>
      <c r="C131" s="21">
        <f t="shared" si="20"/>
        <v>0</v>
      </c>
      <c r="D131" s="40">
        <f t="shared" si="27"/>
        <v>0</v>
      </c>
      <c r="E131" s="21">
        <f t="shared" si="21"/>
        <v>0</v>
      </c>
      <c r="F131" s="36"/>
      <c r="G131" s="21" t="s">
        <v>0</v>
      </c>
      <c r="H131" s="40">
        <f t="shared" si="28"/>
        <v>0</v>
      </c>
      <c r="I131" s="21">
        <f t="shared" si="22"/>
        <v>0</v>
      </c>
      <c r="J131" s="40">
        <f t="shared" si="29"/>
        <v>0</v>
      </c>
      <c r="K131" s="40">
        <f t="shared" si="30"/>
        <v>0</v>
      </c>
      <c r="L131" s="21">
        <f t="shared" si="23"/>
        <v>0</v>
      </c>
      <c r="M131" s="21">
        <f t="shared" si="31"/>
        <v>0</v>
      </c>
      <c r="N131" s="49" t="b">
        <f t="shared" si="24"/>
        <v>0</v>
      </c>
      <c r="O131" s="99">
        <f t="shared" si="32"/>
        <v>0</v>
      </c>
      <c r="P131" s="99" t="e">
        <f t="shared" si="33"/>
        <v>#VALUE!</v>
      </c>
      <c r="Q131" s="100" t="e">
        <f t="shared" si="26"/>
        <v>#VALUE!</v>
      </c>
    </row>
    <row r="132" spans="1:17">
      <c r="A132" s="103"/>
      <c r="B132" s="36"/>
      <c r="C132" s="21">
        <f t="shared" si="20"/>
        <v>0</v>
      </c>
      <c r="D132" s="40">
        <f t="shared" si="27"/>
        <v>0</v>
      </c>
      <c r="E132" s="21">
        <f t="shared" si="21"/>
        <v>0</v>
      </c>
      <c r="F132" s="36"/>
      <c r="G132" s="21" t="s">
        <v>0</v>
      </c>
      <c r="H132" s="40">
        <f t="shared" si="28"/>
        <v>0</v>
      </c>
      <c r="I132" s="21">
        <f t="shared" si="22"/>
        <v>0</v>
      </c>
      <c r="J132" s="40">
        <f t="shared" si="29"/>
        <v>0</v>
      </c>
      <c r="K132" s="40">
        <f t="shared" si="30"/>
        <v>0</v>
      </c>
      <c r="L132" s="21">
        <f t="shared" si="23"/>
        <v>0</v>
      </c>
      <c r="M132" s="21">
        <f t="shared" si="31"/>
        <v>0</v>
      </c>
      <c r="N132" s="49" t="b">
        <f t="shared" si="24"/>
        <v>0</v>
      </c>
      <c r="O132" s="99">
        <f t="shared" si="32"/>
        <v>0</v>
      </c>
      <c r="P132" s="99" t="e">
        <f t="shared" si="33"/>
        <v>#VALUE!</v>
      </c>
      <c r="Q132" s="100" t="e">
        <f t="shared" si="26"/>
        <v>#VALUE!</v>
      </c>
    </row>
    <row r="133" spans="1:17">
      <c r="A133" s="103"/>
      <c r="B133" s="36"/>
      <c r="C133" s="21">
        <f t="shared" si="20"/>
        <v>0</v>
      </c>
      <c r="D133" s="40">
        <f t="shared" si="27"/>
        <v>0</v>
      </c>
      <c r="E133" s="21">
        <f t="shared" si="21"/>
        <v>0</v>
      </c>
      <c r="F133" s="36"/>
      <c r="G133" s="21" t="s">
        <v>0</v>
      </c>
      <c r="H133" s="40">
        <f t="shared" si="28"/>
        <v>0</v>
      </c>
      <c r="I133" s="21">
        <f t="shared" si="22"/>
        <v>0</v>
      </c>
      <c r="J133" s="40">
        <f t="shared" si="29"/>
        <v>0</v>
      </c>
      <c r="K133" s="40">
        <f t="shared" si="30"/>
        <v>0</v>
      </c>
      <c r="L133" s="21">
        <f t="shared" si="23"/>
        <v>0</v>
      </c>
      <c r="M133" s="21">
        <f t="shared" si="31"/>
        <v>0</v>
      </c>
      <c r="N133" s="49" t="b">
        <f t="shared" si="24"/>
        <v>0</v>
      </c>
      <c r="O133" s="99">
        <f t="shared" si="32"/>
        <v>0</v>
      </c>
      <c r="P133" s="99" t="e">
        <f t="shared" si="33"/>
        <v>#VALUE!</v>
      </c>
      <c r="Q133" s="100" t="e">
        <f t="shared" si="26"/>
        <v>#VALUE!</v>
      </c>
    </row>
    <row r="134" spans="1:17">
      <c r="A134" s="103"/>
      <c r="B134" s="36"/>
      <c r="C134" s="21">
        <f t="shared" si="20"/>
        <v>0</v>
      </c>
      <c r="D134" s="40">
        <f t="shared" si="27"/>
        <v>0</v>
      </c>
      <c r="E134" s="21">
        <f t="shared" si="21"/>
        <v>0</v>
      </c>
      <c r="F134" s="36"/>
      <c r="G134" s="21" t="s">
        <v>0</v>
      </c>
      <c r="H134" s="40">
        <f t="shared" si="28"/>
        <v>0</v>
      </c>
      <c r="I134" s="21">
        <f t="shared" si="22"/>
        <v>0</v>
      </c>
      <c r="J134" s="40">
        <f t="shared" si="29"/>
        <v>0</v>
      </c>
      <c r="K134" s="40">
        <f t="shared" si="30"/>
        <v>0</v>
      </c>
      <c r="L134" s="21">
        <f t="shared" si="23"/>
        <v>0</v>
      </c>
      <c r="M134" s="21">
        <f t="shared" si="31"/>
        <v>0</v>
      </c>
      <c r="N134" s="49" t="b">
        <f t="shared" si="24"/>
        <v>0</v>
      </c>
      <c r="O134" s="99">
        <f t="shared" si="32"/>
        <v>0</v>
      </c>
      <c r="P134" s="99" t="e">
        <f t="shared" si="33"/>
        <v>#VALUE!</v>
      </c>
      <c r="Q134" s="100" t="e">
        <f t="shared" si="26"/>
        <v>#VALUE!</v>
      </c>
    </row>
    <row r="135" spans="1:17">
      <c r="A135" s="103"/>
      <c r="B135" s="36"/>
      <c r="C135" s="21">
        <f t="shared" si="20"/>
        <v>0</v>
      </c>
      <c r="D135" s="40">
        <f t="shared" si="27"/>
        <v>0</v>
      </c>
      <c r="E135" s="21">
        <f t="shared" si="21"/>
        <v>0</v>
      </c>
      <c r="F135" s="36"/>
      <c r="G135" s="21" t="s">
        <v>0</v>
      </c>
      <c r="H135" s="40">
        <f t="shared" si="28"/>
        <v>0</v>
      </c>
      <c r="I135" s="21">
        <f t="shared" si="22"/>
        <v>0</v>
      </c>
      <c r="J135" s="40">
        <f t="shared" si="29"/>
        <v>0</v>
      </c>
      <c r="K135" s="40">
        <f t="shared" si="30"/>
        <v>0</v>
      </c>
      <c r="L135" s="21">
        <f t="shared" si="23"/>
        <v>0</v>
      </c>
      <c r="M135" s="21">
        <f t="shared" si="31"/>
        <v>0</v>
      </c>
      <c r="N135" s="49" t="b">
        <f t="shared" si="24"/>
        <v>0</v>
      </c>
      <c r="O135" s="99">
        <f t="shared" si="32"/>
        <v>0</v>
      </c>
      <c r="P135" s="99" t="e">
        <f t="shared" si="33"/>
        <v>#VALUE!</v>
      </c>
      <c r="Q135" s="100" t="e">
        <f t="shared" si="26"/>
        <v>#VALUE!</v>
      </c>
    </row>
    <row r="136" spans="1:17">
      <c r="A136" s="103"/>
      <c r="B136" s="36"/>
      <c r="C136" s="21">
        <f t="shared" si="20"/>
        <v>0</v>
      </c>
      <c r="D136" s="40">
        <f t="shared" si="27"/>
        <v>0</v>
      </c>
      <c r="E136" s="21">
        <f t="shared" si="21"/>
        <v>0</v>
      </c>
      <c r="F136" s="36"/>
      <c r="G136" s="21" t="s">
        <v>0</v>
      </c>
      <c r="H136" s="40">
        <f t="shared" si="28"/>
        <v>0</v>
      </c>
      <c r="I136" s="21">
        <f t="shared" si="22"/>
        <v>0</v>
      </c>
      <c r="J136" s="40">
        <f t="shared" si="29"/>
        <v>0</v>
      </c>
      <c r="K136" s="40">
        <f t="shared" si="30"/>
        <v>0</v>
      </c>
      <c r="L136" s="21">
        <f t="shared" si="23"/>
        <v>0</v>
      </c>
      <c r="M136" s="21">
        <f t="shared" si="31"/>
        <v>0</v>
      </c>
      <c r="N136" s="49" t="b">
        <f t="shared" si="24"/>
        <v>0</v>
      </c>
      <c r="O136" s="99">
        <f t="shared" si="32"/>
        <v>0</v>
      </c>
      <c r="P136" s="99" t="e">
        <f t="shared" si="33"/>
        <v>#VALUE!</v>
      </c>
      <c r="Q136" s="100" t="e">
        <f t="shared" si="26"/>
        <v>#VALUE!</v>
      </c>
    </row>
    <row r="137" spans="1:17">
      <c r="A137" s="103"/>
      <c r="B137" s="36"/>
      <c r="C137" s="21">
        <f t="shared" si="20"/>
        <v>0</v>
      </c>
      <c r="D137" s="40">
        <f t="shared" si="27"/>
        <v>0</v>
      </c>
      <c r="E137" s="21">
        <f t="shared" si="21"/>
        <v>0</v>
      </c>
      <c r="F137" s="36"/>
      <c r="G137" s="21" t="s">
        <v>0</v>
      </c>
      <c r="H137" s="40">
        <f t="shared" si="28"/>
        <v>0</v>
      </c>
      <c r="I137" s="21">
        <f t="shared" si="22"/>
        <v>0</v>
      </c>
      <c r="J137" s="40">
        <f t="shared" si="29"/>
        <v>0</v>
      </c>
      <c r="K137" s="40">
        <f t="shared" si="30"/>
        <v>0</v>
      </c>
      <c r="L137" s="21">
        <f t="shared" si="23"/>
        <v>0</v>
      </c>
      <c r="M137" s="21">
        <f t="shared" si="31"/>
        <v>0</v>
      </c>
      <c r="N137" s="49" t="b">
        <f t="shared" si="24"/>
        <v>0</v>
      </c>
      <c r="O137" s="99">
        <f t="shared" si="32"/>
        <v>0</v>
      </c>
      <c r="P137" s="99" t="e">
        <f t="shared" si="33"/>
        <v>#VALUE!</v>
      </c>
      <c r="Q137" s="100" t="e">
        <f t="shared" si="26"/>
        <v>#VALUE!</v>
      </c>
    </row>
    <row r="138" spans="1:17">
      <c r="A138" s="103"/>
      <c r="B138" s="36"/>
      <c r="C138" s="21">
        <f t="shared" si="20"/>
        <v>0</v>
      </c>
      <c r="D138" s="40">
        <f t="shared" si="27"/>
        <v>0</v>
      </c>
      <c r="E138" s="21">
        <f t="shared" si="21"/>
        <v>0</v>
      </c>
      <c r="F138" s="36"/>
      <c r="G138" s="21" t="s">
        <v>0</v>
      </c>
      <c r="H138" s="40">
        <f t="shared" si="28"/>
        <v>0</v>
      </c>
      <c r="I138" s="21">
        <f t="shared" si="22"/>
        <v>0</v>
      </c>
      <c r="J138" s="40">
        <f t="shared" si="29"/>
        <v>0</v>
      </c>
      <c r="K138" s="40">
        <f t="shared" si="30"/>
        <v>0</v>
      </c>
      <c r="L138" s="21">
        <f t="shared" si="23"/>
        <v>0</v>
      </c>
      <c r="M138" s="21">
        <f t="shared" si="31"/>
        <v>0</v>
      </c>
      <c r="N138" s="49" t="b">
        <f t="shared" si="24"/>
        <v>0</v>
      </c>
      <c r="O138" s="99">
        <f t="shared" si="32"/>
        <v>0</v>
      </c>
      <c r="P138" s="99" t="e">
        <f t="shared" si="33"/>
        <v>#VALUE!</v>
      </c>
      <c r="Q138" s="100" t="e">
        <f t="shared" si="26"/>
        <v>#VALUE!</v>
      </c>
    </row>
    <row r="139" spans="1:17">
      <c r="A139" s="103"/>
      <c r="B139" s="36"/>
      <c r="C139" s="21">
        <f t="shared" ref="C139:C150" si="34">$E$4</f>
        <v>0</v>
      </c>
      <c r="D139" s="40">
        <f t="shared" si="27"/>
        <v>0</v>
      </c>
      <c r="E139" s="21">
        <f t="shared" ref="E139:E150" si="35">$E$4</f>
        <v>0</v>
      </c>
      <c r="F139" s="36"/>
      <c r="G139" s="21" t="s">
        <v>0</v>
      </c>
      <c r="H139" s="40">
        <f t="shared" si="28"/>
        <v>0</v>
      </c>
      <c r="I139" s="21">
        <f t="shared" ref="I139:I150" si="36">$C$4</f>
        <v>0</v>
      </c>
      <c r="J139" s="40">
        <f t="shared" si="29"/>
        <v>0</v>
      </c>
      <c r="K139" s="40">
        <f t="shared" si="30"/>
        <v>0</v>
      </c>
      <c r="L139" s="21">
        <f t="shared" ref="L139:L150" si="37">$C$4</f>
        <v>0</v>
      </c>
      <c r="M139" s="21">
        <f t="shared" si="31"/>
        <v>0</v>
      </c>
      <c r="N139" s="49" t="b">
        <f t="shared" ref="N139:N150" si="38">IF(AND(10&lt;M139,M139&lt;100),10,IF(AND(1&lt;M139,M139&lt;10),1,IF(AND(0.1&lt;M139,M139&lt;1),0.1,IF(AND(0.01&lt;M139,M139&lt;0.1),0.01,IF(AND(0.001&lt;M139,M139&lt;0.01),0.001)))))</f>
        <v>0</v>
      </c>
      <c r="O139" s="99">
        <f t="shared" si="32"/>
        <v>0</v>
      </c>
      <c r="P139" s="99" t="e">
        <f t="shared" ref="P139:P150" si="39">+MROUND(O139,N139)</f>
        <v>#VALUE!</v>
      </c>
      <c r="Q139" s="100" t="e">
        <f t="shared" ref="Q139:Q150" si="40">IF(P139&gt;$B$4,"Overschrijding","Geen overschrijding")</f>
        <v>#VALUE!</v>
      </c>
    </row>
    <row r="140" spans="1:17">
      <c r="A140" s="103"/>
      <c r="B140" s="36"/>
      <c r="C140" s="21">
        <f t="shared" si="34"/>
        <v>0</v>
      </c>
      <c r="D140" s="40">
        <f t="shared" si="27"/>
        <v>0</v>
      </c>
      <c r="E140" s="21">
        <f t="shared" si="35"/>
        <v>0</v>
      </c>
      <c r="F140" s="36"/>
      <c r="G140" s="21" t="s">
        <v>0</v>
      </c>
      <c r="H140" s="40">
        <f t="shared" si="28"/>
        <v>0</v>
      </c>
      <c r="I140" s="21">
        <f t="shared" si="36"/>
        <v>0</v>
      </c>
      <c r="J140" s="40">
        <f t="shared" si="29"/>
        <v>0</v>
      </c>
      <c r="K140" s="40">
        <f t="shared" si="30"/>
        <v>0</v>
      </c>
      <c r="L140" s="21">
        <f t="shared" si="37"/>
        <v>0</v>
      </c>
      <c r="M140" s="21">
        <f t="shared" si="31"/>
        <v>0</v>
      </c>
      <c r="N140" s="49" t="b">
        <f t="shared" si="38"/>
        <v>0</v>
      </c>
      <c r="O140" s="99">
        <f t="shared" si="32"/>
        <v>0</v>
      </c>
      <c r="P140" s="99" t="e">
        <f t="shared" si="39"/>
        <v>#VALUE!</v>
      </c>
      <c r="Q140" s="100" t="e">
        <f t="shared" si="40"/>
        <v>#VALUE!</v>
      </c>
    </row>
    <row r="141" spans="1:17">
      <c r="A141" s="103"/>
      <c r="B141" s="36"/>
      <c r="C141" s="21">
        <f t="shared" si="34"/>
        <v>0</v>
      </c>
      <c r="D141" s="40">
        <f t="shared" si="27"/>
        <v>0</v>
      </c>
      <c r="E141" s="21">
        <f t="shared" si="35"/>
        <v>0</v>
      </c>
      <c r="F141" s="36"/>
      <c r="G141" s="21" t="s">
        <v>0</v>
      </c>
      <c r="H141" s="40">
        <f t="shared" si="28"/>
        <v>0</v>
      </c>
      <c r="I141" s="21">
        <f t="shared" si="36"/>
        <v>0</v>
      </c>
      <c r="J141" s="40">
        <f t="shared" si="29"/>
        <v>0</v>
      </c>
      <c r="K141" s="40">
        <f t="shared" si="30"/>
        <v>0</v>
      </c>
      <c r="L141" s="21">
        <f t="shared" si="37"/>
        <v>0</v>
      </c>
      <c r="M141" s="21">
        <f t="shared" si="31"/>
        <v>0</v>
      </c>
      <c r="N141" s="49" t="b">
        <f t="shared" si="38"/>
        <v>0</v>
      </c>
      <c r="O141" s="99">
        <f t="shared" si="32"/>
        <v>0</v>
      </c>
      <c r="P141" s="99" t="e">
        <f t="shared" si="39"/>
        <v>#VALUE!</v>
      </c>
      <c r="Q141" s="100" t="e">
        <f t="shared" si="40"/>
        <v>#VALUE!</v>
      </c>
    </row>
    <row r="142" spans="1:17">
      <c r="A142" s="103"/>
      <c r="B142" s="36"/>
      <c r="C142" s="21">
        <f t="shared" si="34"/>
        <v>0</v>
      </c>
      <c r="D142" s="40">
        <f t="shared" si="27"/>
        <v>0</v>
      </c>
      <c r="E142" s="21">
        <f t="shared" si="35"/>
        <v>0</v>
      </c>
      <c r="F142" s="36"/>
      <c r="G142" s="21" t="s">
        <v>0</v>
      </c>
      <c r="H142" s="40">
        <f t="shared" si="28"/>
        <v>0</v>
      </c>
      <c r="I142" s="21">
        <f t="shared" si="36"/>
        <v>0</v>
      </c>
      <c r="J142" s="40">
        <f t="shared" si="29"/>
        <v>0</v>
      </c>
      <c r="K142" s="40">
        <f t="shared" si="30"/>
        <v>0</v>
      </c>
      <c r="L142" s="21">
        <f t="shared" si="37"/>
        <v>0</v>
      </c>
      <c r="M142" s="21">
        <f t="shared" si="31"/>
        <v>0</v>
      </c>
      <c r="N142" s="49" t="b">
        <f t="shared" si="38"/>
        <v>0</v>
      </c>
      <c r="O142" s="99">
        <f t="shared" si="32"/>
        <v>0</v>
      </c>
      <c r="P142" s="99" t="e">
        <f t="shared" si="39"/>
        <v>#VALUE!</v>
      </c>
      <c r="Q142" s="100" t="e">
        <f t="shared" si="40"/>
        <v>#VALUE!</v>
      </c>
    </row>
    <row r="143" spans="1:17">
      <c r="A143" s="103"/>
      <c r="B143" s="36"/>
      <c r="C143" s="21">
        <f t="shared" si="34"/>
        <v>0</v>
      </c>
      <c r="D143" s="40">
        <f t="shared" si="27"/>
        <v>0</v>
      </c>
      <c r="E143" s="21">
        <f t="shared" si="35"/>
        <v>0</v>
      </c>
      <c r="F143" s="36"/>
      <c r="G143" s="21" t="s">
        <v>0</v>
      </c>
      <c r="H143" s="40">
        <f t="shared" si="28"/>
        <v>0</v>
      </c>
      <c r="I143" s="21">
        <f t="shared" si="36"/>
        <v>0</v>
      </c>
      <c r="J143" s="40">
        <f t="shared" si="29"/>
        <v>0</v>
      </c>
      <c r="K143" s="40">
        <f t="shared" si="30"/>
        <v>0</v>
      </c>
      <c r="L143" s="21">
        <f t="shared" si="37"/>
        <v>0</v>
      </c>
      <c r="M143" s="21">
        <f t="shared" si="31"/>
        <v>0</v>
      </c>
      <c r="N143" s="49" t="b">
        <f t="shared" si="38"/>
        <v>0</v>
      </c>
      <c r="O143" s="99">
        <f t="shared" si="32"/>
        <v>0</v>
      </c>
      <c r="P143" s="99" t="e">
        <f t="shared" si="39"/>
        <v>#VALUE!</v>
      </c>
      <c r="Q143" s="100" t="e">
        <f t="shared" si="40"/>
        <v>#VALUE!</v>
      </c>
    </row>
    <row r="144" spans="1:17">
      <c r="A144" s="103"/>
      <c r="B144" s="36"/>
      <c r="C144" s="21">
        <f t="shared" si="34"/>
        <v>0</v>
      </c>
      <c r="D144" s="40">
        <f t="shared" si="27"/>
        <v>0</v>
      </c>
      <c r="E144" s="21">
        <f t="shared" si="35"/>
        <v>0</v>
      </c>
      <c r="F144" s="36"/>
      <c r="G144" s="21" t="s">
        <v>0</v>
      </c>
      <c r="H144" s="40">
        <f t="shared" si="28"/>
        <v>0</v>
      </c>
      <c r="I144" s="21">
        <f t="shared" si="36"/>
        <v>0</v>
      </c>
      <c r="J144" s="40">
        <f t="shared" si="29"/>
        <v>0</v>
      </c>
      <c r="K144" s="40">
        <f t="shared" si="30"/>
        <v>0</v>
      </c>
      <c r="L144" s="21">
        <f t="shared" si="37"/>
        <v>0</v>
      </c>
      <c r="M144" s="21">
        <f t="shared" si="31"/>
        <v>0</v>
      </c>
      <c r="N144" s="49" t="b">
        <f t="shared" si="38"/>
        <v>0</v>
      </c>
      <c r="O144" s="99">
        <f t="shared" si="32"/>
        <v>0</v>
      </c>
      <c r="P144" s="99" t="e">
        <f t="shared" si="39"/>
        <v>#VALUE!</v>
      </c>
      <c r="Q144" s="100" t="e">
        <f t="shared" si="40"/>
        <v>#VALUE!</v>
      </c>
    </row>
    <row r="145" spans="1:17">
      <c r="A145" s="103"/>
      <c r="B145" s="36"/>
      <c r="C145" s="21">
        <f t="shared" si="34"/>
        <v>0</v>
      </c>
      <c r="D145" s="40">
        <f t="shared" si="27"/>
        <v>0</v>
      </c>
      <c r="E145" s="21">
        <f t="shared" si="35"/>
        <v>0</v>
      </c>
      <c r="F145" s="36"/>
      <c r="G145" s="21" t="s">
        <v>0</v>
      </c>
      <c r="H145" s="40">
        <f t="shared" si="28"/>
        <v>0</v>
      </c>
      <c r="I145" s="21">
        <f t="shared" si="36"/>
        <v>0</v>
      </c>
      <c r="J145" s="40">
        <f t="shared" si="29"/>
        <v>0</v>
      </c>
      <c r="K145" s="40">
        <f t="shared" si="30"/>
        <v>0</v>
      </c>
      <c r="L145" s="21">
        <f t="shared" si="37"/>
        <v>0</v>
      </c>
      <c r="M145" s="21">
        <f t="shared" si="31"/>
        <v>0</v>
      </c>
      <c r="N145" s="49" t="b">
        <f t="shared" si="38"/>
        <v>0</v>
      </c>
      <c r="O145" s="99">
        <f t="shared" si="32"/>
        <v>0</v>
      </c>
      <c r="P145" s="99" t="e">
        <f t="shared" si="39"/>
        <v>#VALUE!</v>
      </c>
      <c r="Q145" s="100" t="e">
        <f t="shared" si="40"/>
        <v>#VALUE!</v>
      </c>
    </row>
    <row r="146" spans="1:17">
      <c r="A146" s="103"/>
      <c r="B146" s="36"/>
      <c r="C146" s="21">
        <f t="shared" si="34"/>
        <v>0</v>
      </c>
      <c r="D146" s="40">
        <f t="shared" si="27"/>
        <v>0</v>
      </c>
      <c r="E146" s="21">
        <f t="shared" si="35"/>
        <v>0</v>
      </c>
      <c r="F146" s="36"/>
      <c r="G146" s="21" t="s">
        <v>0</v>
      </c>
      <c r="H146" s="40">
        <f t="shared" si="28"/>
        <v>0</v>
      </c>
      <c r="I146" s="21">
        <f t="shared" si="36"/>
        <v>0</v>
      </c>
      <c r="J146" s="40">
        <f t="shared" si="29"/>
        <v>0</v>
      </c>
      <c r="K146" s="40">
        <f t="shared" si="30"/>
        <v>0</v>
      </c>
      <c r="L146" s="21">
        <f t="shared" si="37"/>
        <v>0</v>
      </c>
      <c r="M146" s="21">
        <f t="shared" si="31"/>
        <v>0</v>
      </c>
      <c r="N146" s="49" t="b">
        <f t="shared" si="38"/>
        <v>0</v>
      </c>
      <c r="O146" s="99">
        <f t="shared" si="32"/>
        <v>0</v>
      </c>
      <c r="P146" s="99" t="e">
        <f t="shared" si="39"/>
        <v>#VALUE!</v>
      </c>
      <c r="Q146" s="100" t="e">
        <f t="shared" si="40"/>
        <v>#VALUE!</v>
      </c>
    </row>
    <row r="147" spans="1:17">
      <c r="A147" s="103"/>
      <c r="B147" s="36"/>
      <c r="C147" s="21">
        <f t="shared" si="34"/>
        <v>0</v>
      </c>
      <c r="D147" s="40">
        <f t="shared" si="27"/>
        <v>0</v>
      </c>
      <c r="E147" s="21">
        <f t="shared" si="35"/>
        <v>0</v>
      </c>
      <c r="F147" s="36"/>
      <c r="G147" s="21" t="s">
        <v>0</v>
      </c>
      <c r="H147" s="40">
        <f t="shared" si="28"/>
        <v>0</v>
      </c>
      <c r="I147" s="21">
        <f t="shared" si="36"/>
        <v>0</v>
      </c>
      <c r="J147" s="40">
        <f t="shared" si="29"/>
        <v>0</v>
      </c>
      <c r="K147" s="40">
        <f t="shared" si="30"/>
        <v>0</v>
      </c>
      <c r="L147" s="21">
        <f t="shared" si="37"/>
        <v>0</v>
      </c>
      <c r="M147" s="21">
        <f t="shared" si="31"/>
        <v>0</v>
      </c>
      <c r="N147" s="49" t="b">
        <f t="shared" si="38"/>
        <v>0</v>
      </c>
      <c r="O147" s="99">
        <f t="shared" si="32"/>
        <v>0</v>
      </c>
      <c r="P147" s="99" t="e">
        <f t="shared" si="39"/>
        <v>#VALUE!</v>
      </c>
      <c r="Q147" s="100" t="e">
        <f t="shared" si="40"/>
        <v>#VALUE!</v>
      </c>
    </row>
    <row r="148" spans="1:17">
      <c r="A148" s="103"/>
      <c r="B148" s="36"/>
      <c r="C148" s="21">
        <f t="shared" si="34"/>
        <v>0</v>
      </c>
      <c r="D148" s="40">
        <f t="shared" si="27"/>
        <v>0</v>
      </c>
      <c r="E148" s="21">
        <f t="shared" si="35"/>
        <v>0</v>
      </c>
      <c r="F148" s="36"/>
      <c r="G148" s="21" t="s">
        <v>0</v>
      </c>
      <c r="H148" s="40">
        <f t="shared" si="28"/>
        <v>0</v>
      </c>
      <c r="I148" s="21">
        <f t="shared" si="36"/>
        <v>0</v>
      </c>
      <c r="J148" s="40">
        <f t="shared" si="29"/>
        <v>0</v>
      </c>
      <c r="K148" s="40">
        <f t="shared" si="30"/>
        <v>0</v>
      </c>
      <c r="L148" s="21">
        <f t="shared" si="37"/>
        <v>0</v>
      </c>
      <c r="M148" s="21">
        <f t="shared" si="31"/>
        <v>0</v>
      </c>
      <c r="N148" s="49" t="b">
        <f t="shared" si="38"/>
        <v>0</v>
      </c>
      <c r="O148" s="99">
        <f t="shared" si="32"/>
        <v>0</v>
      </c>
      <c r="P148" s="99" t="e">
        <f t="shared" si="39"/>
        <v>#VALUE!</v>
      </c>
      <c r="Q148" s="100" t="e">
        <f t="shared" si="40"/>
        <v>#VALUE!</v>
      </c>
    </row>
    <row r="149" spans="1:17">
      <c r="A149" s="103"/>
      <c r="B149" s="36"/>
      <c r="C149" s="21">
        <f t="shared" si="34"/>
        <v>0</v>
      </c>
      <c r="D149" s="40">
        <f>$B$3*B149</f>
        <v>0</v>
      </c>
      <c r="E149" s="21">
        <f t="shared" si="35"/>
        <v>0</v>
      </c>
      <c r="F149" s="36"/>
      <c r="G149" s="21" t="s">
        <v>0</v>
      </c>
      <c r="H149" s="40">
        <f>$B$3*F149</f>
        <v>0</v>
      </c>
      <c r="I149" s="21">
        <f t="shared" si="36"/>
        <v>0</v>
      </c>
      <c r="J149" s="40">
        <f>F149-B149</f>
        <v>0</v>
      </c>
      <c r="K149" s="40">
        <f>(D149^2+H149^2)^0.5</f>
        <v>0</v>
      </c>
      <c r="L149" s="21">
        <f t="shared" si="37"/>
        <v>0</v>
      </c>
      <c r="M149" s="21">
        <f>K149/2</f>
        <v>0</v>
      </c>
      <c r="N149" s="49" t="b">
        <f t="shared" si="38"/>
        <v>0</v>
      </c>
      <c r="O149" s="99">
        <f>J149-2*K149</f>
        <v>0</v>
      </c>
      <c r="P149" s="99" t="e">
        <f t="shared" si="39"/>
        <v>#VALUE!</v>
      </c>
      <c r="Q149" s="100" t="e">
        <f t="shared" si="40"/>
        <v>#VALUE!</v>
      </c>
    </row>
    <row r="150" spans="1:17">
      <c r="A150" s="103"/>
      <c r="B150" s="36"/>
      <c r="C150" s="21">
        <f t="shared" si="34"/>
        <v>0</v>
      </c>
      <c r="D150" s="40">
        <f>$B$3*B150</f>
        <v>0</v>
      </c>
      <c r="E150" s="21">
        <f t="shared" si="35"/>
        <v>0</v>
      </c>
      <c r="F150" s="36"/>
      <c r="G150" s="21" t="s">
        <v>0</v>
      </c>
      <c r="H150" s="40">
        <f>$B$3*F150</f>
        <v>0</v>
      </c>
      <c r="I150" s="21">
        <f t="shared" si="36"/>
        <v>0</v>
      </c>
      <c r="J150" s="40">
        <f>F150-B150</f>
        <v>0</v>
      </c>
      <c r="K150" s="40">
        <f>(D150^2+H150^2)^0.5</f>
        <v>0</v>
      </c>
      <c r="L150" s="21">
        <f t="shared" si="37"/>
        <v>0</v>
      </c>
      <c r="M150" s="21">
        <f>K150/2</f>
        <v>0</v>
      </c>
      <c r="N150" s="49" t="b">
        <f t="shared" si="38"/>
        <v>0</v>
      </c>
      <c r="O150" s="99">
        <f>J150-2*K150</f>
        <v>0</v>
      </c>
      <c r="P150" s="99" t="e">
        <f t="shared" si="39"/>
        <v>#VALUE!</v>
      </c>
      <c r="Q150" s="100" t="e">
        <f t="shared" si="40"/>
        <v>#VALUE!</v>
      </c>
    </row>
  </sheetData>
  <sheetProtection password="8F5F" sheet="1"/>
  <mergeCells count="1">
    <mergeCell ref="P9:P10"/>
  </mergeCells>
  <phoneticPr fontId="21" type="noConversion"/>
  <conditionalFormatting sqref="Q11:Q150">
    <cfRule type="cellIs" dxfId="17" priority="1" stopIfTrue="1" operator="equal">
      <formula>"Overschrijding"</formula>
    </cfRule>
    <cfRule type="cellIs" dxfId="16" priority="2" stopIfTrue="1" operator="equal">
      <formula>"Geen overschrijding"</formula>
    </cfRule>
  </conditionalFormatting>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Q40"/>
  <sheetViews>
    <sheetView workbookViewId="0"/>
  </sheetViews>
  <sheetFormatPr defaultRowHeight="12.75"/>
  <cols>
    <col min="1" max="1" width="15.140625" style="2" customWidth="1"/>
    <col min="2" max="2" width="9.5703125" style="2" customWidth="1"/>
    <col min="3" max="3" width="16.5703125" style="2" customWidth="1"/>
    <col min="4" max="9" width="9.140625" style="2"/>
    <col min="10" max="10" width="21.28515625" style="2" customWidth="1"/>
    <col min="11" max="13" width="9.140625" style="2"/>
    <col min="14" max="14" width="17.85546875" style="2" bestFit="1" customWidth="1"/>
    <col min="15" max="16" width="9.140625" style="2"/>
    <col min="17" max="17" width="63.7109375" style="2" customWidth="1"/>
    <col min="18" max="16384" width="9.140625" style="2"/>
  </cols>
  <sheetData>
    <row r="1" spans="1:17">
      <c r="C1" s="28" t="s">
        <v>25</v>
      </c>
      <c r="G1" s="28" t="s">
        <v>24</v>
      </c>
      <c r="H1" s="28"/>
    </row>
    <row r="2" spans="1:17">
      <c r="A2" s="2" t="s">
        <v>2</v>
      </c>
      <c r="C2" s="54">
        <v>0.2</v>
      </c>
      <c r="G2" s="54">
        <v>0.38</v>
      </c>
      <c r="H2" s="28"/>
      <c r="I2" s="2" t="s">
        <v>1</v>
      </c>
    </row>
    <row r="3" spans="1:17">
      <c r="A3" s="2" t="s">
        <v>15</v>
      </c>
      <c r="C3" s="111">
        <f>$C$2/2</f>
        <v>0.1</v>
      </c>
      <c r="G3" s="3">
        <f>$G$2/2</f>
        <v>0.19</v>
      </c>
      <c r="H3" s="28"/>
      <c r="I3" s="2" t="s">
        <v>4</v>
      </c>
    </row>
    <row r="4" spans="1:17">
      <c r="A4" s="2" t="s">
        <v>83</v>
      </c>
      <c r="C4" s="112">
        <v>0.05</v>
      </c>
      <c r="D4" s="81" t="s">
        <v>0</v>
      </c>
      <c r="G4" s="112">
        <v>0.1</v>
      </c>
      <c r="H4" s="81" t="s">
        <v>0</v>
      </c>
    </row>
    <row r="5" spans="1:17">
      <c r="A5" s="4" t="s">
        <v>56</v>
      </c>
      <c r="B5" s="5"/>
      <c r="G5" s="6">
        <v>10</v>
      </c>
      <c r="H5" s="113" t="s">
        <v>0</v>
      </c>
      <c r="J5" s="7"/>
      <c r="K5" s="7"/>
      <c r="L5" s="110"/>
      <c r="M5" s="7"/>
      <c r="N5" s="7"/>
    </row>
    <row r="6" spans="1:17" ht="14.25">
      <c r="A6" s="8" t="s">
        <v>50</v>
      </c>
    </row>
    <row r="7" spans="1:17">
      <c r="A7" s="8" t="s">
        <v>6</v>
      </c>
      <c r="B7" s="5"/>
      <c r="C7" s="5"/>
      <c r="D7" s="5"/>
      <c r="E7" s="9"/>
      <c r="F7" s="9"/>
      <c r="G7" s="9"/>
      <c r="H7" s="9"/>
      <c r="I7" s="10"/>
      <c r="J7" s="10"/>
      <c r="K7" s="10"/>
      <c r="L7" s="7"/>
      <c r="M7" s="7"/>
      <c r="N7" s="7"/>
    </row>
    <row r="8" spans="1:17" ht="16.5">
      <c r="A8" s="11"/>
      <c r="B8" s="12" t="s">
        <v>24</v>
      </c>
      <c r="C8" s="12" t="s">
        <v>23</v>
      </c>
      <c r="D8" s="12" t="s">
        <v>26</v>
      </c>
      <c r="E8" s="14" t="s">
        <v>57</v>
      </c>
      <c r="F8" s="14" t="s">
        <v>57</v>
      </c>
      <c r="G8" s="14" t="s">
        <v>51</v>
      </c>
      <c r="H8" s="14" t="s">
        <v>51</v>
      </c>
      <c r="I8" s="14" t="s">
        <v>51</v>
      </c>
      <c r="J8" s="14" t="s">
        <v>57</v>
      </c>
      <c r="K8" s="13" t="s">
        <v>16</v>
      </c>
      <c r="L8" s="14" t="s">
        <v>38</v>
      </c>
      <c r="M8" s="13" t="s">
        <v>16</v>
      </c>
      <c r="N8" s="13"/>
      <c r="O8" s="13"/>
      <c r="Q8" s="28" t="s">
        <v>72</v>
      </c>
    </row>
    <row r="9" spans="1:17" s="1" customFormat="1" ht="15">
      <c r="A9" s="29"/>
      <c r="B9" s="30"/>
      <c r="C9" s="30"/>
      <c r="D9" s="30"/>
      <c r="E9" s="31" t="s">
        <v>24</v>
      </c>
      <c r="F9" s="31" t="s">
        <v>27</v>
      </c>
      <c r="G9" s="31" t="s">
        <v>24</v>
      </c>
      <c r="H9" s="31" t="s">
        <v>27</v>
      </c>
      <c r="I9" s="31" t="s">
        <v>26</v>
      </c>
      <c r="J9" s="31" t="s">
        <v>26</v>
      </c>
      <c r="K9" s="31"/>
      <c r="L9" s="31"/>
      <c r="M9" s="32"/>
      <c r="N9" s="32"/>
      <c r="O9" s="32"/>
      <c r="P9" s="2"/>
    </row>
    <row r="10" spans="1:17" ht="15.75">
      <c r="A10" s="18" t="s">
        <v>17</v>
      </c>
      <c r="B10" s="15" t="s">
        <v>18</v>
      </c>
      <c r="C10" s="15" t="s">
        <v>18</v>
      </c>
      <c r="D10" s="15" t="s">
        <v>18</v>
      </c>
      <c r="E10" s="15" t="s">
        <v>18</v>
      </c>
      <c r="F10" s="15" t="s">
        <v>18</v>
      </c>
      <c r="G10" s="15" t="s">
        <v>52</v>
      </c>
      <c r="H10" s="15" t="s">
        <v>52</v>
      </c>
      <c r="I10" s="15" t="s">
        <v>52</v>
      </c>
      <c r="J10" s="15" t="s">
        <v>18</v>
      </c>
      <c r="K10" s="15"/>
      <c r="L10" s="15" t="s">
        <v>18</v>
      </c>
      <c r="M10" s="16" t="s">
        <v>18</v>
      </c>
      <c r="N10" s="16" t="s">
        <v>19</v>
      </c>
      <c r="O10" s="31" t="s">
        <v>49</v>
      </c>
    </row>
    <row r="11" spans="1:17">
      <c r="A11" s="109">
        <v>40193</v>
      </c>
      <c r="B11" s="33">
        <v>4.5</v>
      </c>
      <c r="C11" s="26">
        <v>7.7</v>
      </c>
      <c r="D11" s="26">
        <f>SUM(B11+C11)</f>
        <v>12.2</v>
      </c>
      <c r="E11" s="21">
        <f t="shared" ref="E11:E35" si="0">B11*$G$3</f>
        <v>0.85499999999999998</v>
      </c>
      <c r="F11" s="21">
        <f>C11*$C$3</f>
        <v>0.77</v>
      </c>
      <c r="G11" s="22">
        <f>E11^2</f>
        <v>0.73102499999999992</v>
      </c>
      <c r="H11" s="22">
        <f>F11^2</f>
        <v>0.59289999999999998</v>
      </c>
      <c r="I11" s="34">
        <f>SUM(G11,H11)</f>
        <v>1.323925</v>
      </c>
      <c r="J11" s="22">
        <f>I11^(1/2)</f>
        <v>1.1506193984111341</v>
      </c>
      <c r="K11" s="35">
        <f>D11-2*J11</f>
        <v>9.898761203177731</v>
      </c>
      <c r="L11" s="24"/>
      <c r="M11" s="24"/>
      <c r="N11" s="24"/>
      <c r="O11" s="23">
        <f>$G$5</f>
        <v>10</v>
      </c>
    </row>
    <row r="12" spans="1:17">
      <c r="A12" s="109">
        <v>40212</v>
      </c>
      <c r="B12" s="33">
        <v>19</v>
      </c>
      <c r="C12" s="26">
        <v>5.6</v>
      </c>
      <c r="D12" s="26">
        <f t="shared" ref="D12:D35" si="1">SUM(B12+C12)</f>
        <v>24.6</v>
      </c>
      <c r="E12" s="21">
        <f t="shared" si="0"/>
        <v>3.61</v>
      </c>
      <c r="F12" s="21">
        <f t="shared" ref="F12:F35" si="2">C12*$C$3</f>
        <v>0.55999999999999994</v>
      </c>
      <c r="G12" s="22">
        <f t="shared" ref="G12:H35" si="3">E12^2</f>
        <v>13.0321</v>
      </c>
      <c r="H12" s="22">
        <f t="shared" si="3"/>
        <v>0.31359999999999993</v>
      </c>
      <c r="I12" s="34">
        <f t="shared" ref="I12:I35" si="4">SUM(G12,H12)</f>
        <v>13.345699999999999</v>
      </c>
      <c r="J12" s="22">
        <f t="shared" ref="J12:J35" si="5">I12^(1/2)</f>
        <v>3.6531766998052531</v>
      </c>
      <c r="K12" s="35">
        <f t="shared" ref="K12:K35" si="6">D12-2*J12</f>
        <v>17.293646600389494</v>
      </c>
      <c r="L12" s="24"/>
      <c r="M12" s="24"/>
      <c r="N12" s="24"/>
      <c r="O12" s="23">
        <f t="shared" ref="O12:O35" si="7">$G$5</f>
        <v>10</v>
      </c>
    </row>
    <row r="13" spans="1:17">
      <c r="A13" s="109">
        <v>40215</v>
      </c>
      <c r="B13" s="33">
        <v>2.8</v>
      </c>
      <c r="C13" s="26">
        <v>5.0999999999999996</v>
      </c>
      <c r="D13" s="26">
        <f t="shared" si="1"/>
        <v>7.8999999999999995</v>
      </c>
      <c r="E13" s="21">
        <f t="shared" si="0"/>
        <v>0.53199999999999992</v>
      </c>
      <c r="F13" s="21">
        <f t="shared" si="2"/>
        <v>0.51</v>
      </c>
      <c r="G13" s="22">
        <f t="shared" si="3"/>
        <v>0.28302399999999989</v>
      </c>
      <c r="H13" s="22">
        <f t="shared" si="3"/>
        <v>0.2601</v>
      </c>
      <c r="I13" s="34">
        <f t="shared" si="4"/>
        <v>0.54312399999999994</v>
      </c>
      <c r="J13" s="22">
        <f t="shared" si="5"/>
        <v>0.73696947019533987</v>
      </c>
      <c r="K13" s="35">
        <f t="shared" si="6"/>
        <v>6.4260610596093199</v>
      </c>
      <c r="L13" s="24"/>
      <c r="M13" s="24"/>
      <c r="N13" s="24"/>
      <c r="O13" s="23">
        <f t="shared" si="7"/>
        <v>10</v>
      </c>
    </row>
    <row r="14" spans="1:17">
      <c r="A14" s="109">
        <v>40226</v>
      </c>
      <c r="B14" s="33">
        <v>2.5</v>
      </c>
      <c r="C14" s="26">
        <v>10.5</v>
      </c>
      <c r="D14" s="26">
        <f t="shared" si="1"/>
        <v>13</v>
      </c>
      <c r="E14" s="21">
        <f t="shared" si="0"/>
        <v>0.47499999999999998</v>
      </c>
      <c r="F14" s="21">
        <f t="shared" si="2"/>
        <v>1.05</v>
      </c>
      <c r="G14" s="22">
        <f t="shared" si="3"/>
        <v>0.22562499999999999</v>
      </c>
      <c r="H14" s="22">
        <f t="shared" si="3"/>
        <v>1.1025</v>
      </c>
      <c r="I14" s="34">
        <f t="shared" si="4"/>
        <v>1.328125</v>
      </c>
      <c r="J14" s="22">
        <f t="shared" si="5"/>
        <v>1.1524430571616109</v>
      </c>
      <c r="K14" s="35">
        <f>D14-2*J14</f>
        <v>10.695113885676779</v>
      </c>
      <c r="L14" s="24"/>
      <c r="M14" s="24"/>
      <c r="N14" s="24"/>
      <c r="O14" s="23">
        <f t="shared" si="7"/>
        <v>10</v>
      </c>
    </row>
    <row r="15" spans="1:17">
      <c r="A15" s="109">
        <v>40248</v>
      </c>
      <c r="B15" s="33">
        <v>2.6</v>
      </c>
      <c r="C15" s="26">
        <v>6.7</v>
      </c>
      <c r="D15" s="26">
        <f t="shared" si="1"/>
        <v>9.3000000000000007</v>
      </c>
      <c r="E15" s="21">
        <f t="shared" si="0"/>
        <v>0.49400000000000005</v>
      </c>
      <c r="F15" s="21">
        <f t="shared" si="2"/>
        <v>0.67</v>
      </c>
      <c r="G15" s="22">
        <f t="shared" si="3"/>
        <v>0.24403600000000006</v>
      </c>
      <c r="H15" s="22">
        <f t="shared" si="3"/>
        <v>0.44890000000000008</v>
      </c>
      <c r="I15" s="34">
        <f t="shared" si="4"/>
        <v>0.69293600000000011</v>
      </c>
      <c r="J15" s="22">
        <f t="shared" si="5"/>
        <v>0.8324277746447436</v>
      </c>
      <c r="K15" s="35">
        <f t="shared" si="6"/>
        <v>7.6351444507105137</v>
      </c>
      <c r="L15" s="24"/>
      <c r="M15" s="24"/>
      <c r="N15" s="24"/>
      <c r="O15" s="23">
        <f t="shared" si="7"/>
        <v>10</v>
      </c>
    </row>
    <row r="16" spans="1:17">
      <c r="A16" s="109">
        <v>40259</v>
      </c>
      <c r="B16" s="33">
        <v>2</v>
      </c>
      <c r="C16" s="26">
        <v>4.0999999999999996</v>
      </c>
      <c r="D16" s="26">
        <f t="shared" si="1"/>
        <v>6.1</v>
      </c>
      <c r="E16" s="21">
        <f t="shared" si="0"/>
        <v>0.38</v>
      </c>
      <c r="F16" s="21">
        <f t="shared" si="2"/>
        <v>0.41</v>
      </c>
      <c r="G16" s="22">
        <f t="shared" si="3"/>
        <v>0.1444</v>
      </c>
      <c r="H16" s="22">
        <f t="shared" si="3"/>
        <v>0.16809999999999997</v>
      </c>
      <c r="I16" s="34">
        <f t="shared" si="4"/>
        <v>0.3125</v>
      </c>
      <c r="J16" s="22">
        <f t="shared" si="5"/>
        <v>0.55901699437494745</v>
      </c>
      <c r="K16" s="17">
        <f t="shared" si="6"/>
        <v>4.9819660112501047</v>
      </c>
      <c r="L16" s="24"/>
      <c r="M16" s="24"/>
      <c r="N16" s="24"/>
      <c r="O16" s="23">
        <f t="shared" si="7"/>
        <v>10</v>
      </c>
    </row>
    <row r="17" spans="1:15">
      <c r="A17" s="109">
        <v>40278</v>
      </c>
      <c r="B17" s="33">
        <v>1.9</v>
      </c>
      <c r="C17" s="26">
        <v>8</v>
      </c>
      <c r="D17" s="26">
        <f t="shared" si="1"/>
        <v>9.9</v>
      </c>
      <c r="E17" s="21">
        <f t="shared" si="0"/>
        <v>0.36099999999999999</v>
      </c>
      <c r="F17" s="21">
        <f t="shared" si="2"/>
        <v>0.8</v>
      </c>
      <c r="G17" s="22">
        <f t="shared" si="3"/>
        <v>0.13032099999999999</v>
      </c>
      <c r="H17" s="22">
        <f t="shared" si="3"/>
        <v>0.64000000000000012</v>
      </c>
      <c r="I17" s="34">
        <f t="shared" si="4"/>
        <v>0.77032100000000014</v>
      </c>
      <c r="J17" s="22">
        <f t="shared" si="5"/>
        <v>0.87767932640572099</v>
      </c>
      <c r="K17" s="17">
        <f t="shared" si="6"/>
        <v>8.1446413471885588</v>
      </c>
      <c r="L17" s="24"/>
      <c r="M17" s="24"/>
      <c r="N17" s="24"/>
      <c r="O17" s="23">
        <f t="shared" si="7"/>
        <v>10</v>
      </c>
    </row>
    <row r="18" spans="1:15">
      <c r="A18" s="109">
        <v>40289</v>
      </c>
      <c r="B18" s="33">
        <v>2.2000000000000002</v>
      </c>
      <c r="C18" s="26">
        <v>9</v>
      </c>
      <c r="D18" s="26">
        <f t="shared" si="1"/>
        <v>11.2</v>
      </c>
      <c r="E18" s="21">
        <f t="shared" si="0"/>
        <v>0.41800000000000004</v>
      </c>
      <c r="F18" s="21">
        <f t="shared" si="2"/>
        <v>0.9</v>
      </c>
      <c r="G18" s="22">
        <f t="shared" si="3"/>
        <v>0.17472400000000002</v>
      </c>
      <c r="H18" s="22">
        <f t="shared" si="3"/>
        <v>0.81</v>
      </c>
      <c r="I18" s="34">
        <f t="shared" si="4"/>
        <v>0.98472400000000004</v>
      </c>
      <c r="J18" s="22">
        <f t="shared" si="5"/>
        <v>0.99233260553102864</v>
      </c>
      <c r="K18" s="17">
        <f t="shared" si="6"/>
        <v>9.2153347889379411</v>
      </c>
      <c r="L18" s="24"/>
      <c r="M18" s="24"/>
      <c r="N18" s="24"/>
      <c r="O18" s="23">
        <f t="shared" si="7"/>
        <v>10</v>
      </c>
    </row>
    <row r="19" spans="1:15">
      <c r="A19" s="109">
        <v>40300</v>
      </c>
      <c r="B19" s="33">
        <v>2.8</v>
      </c>
      <c r="C19" s="26">
        <v>5.7</v>
      </c>
      <c r="D19" s="26">
        <f t="shared" si="1"/>
        <v>8.5</v>
      </c>
      <c r="E19" s="21">
        <f t="shared" si="0"/>
        <v>0.53199999999999992</v>
      </c>
      <c r="F19" s="21">
        <f t="shared" si="2"/>
        <v>0.57000000000000006</v>
      </c>
      <c r="G19" s="22">
        <f t="shared" si="3"/>
        <v>0.28302399999999989</v>
      </c>
      <c r="H19" s="22">
        <f t="shared" si="3"/>
        <v>0.32490000000000008</v>
      </c>
      <c r="I19" s="34">
        <f t="shared" si="4"/>
        <v>0.60792399999999991</v>
      </c>
      <c r="J19" s="22">
        <f t="shared" si="5"/>
        <v>0.77969481208996116</v>
      </c>
      <c r="K19" s="17">
        <f t="shared" si="6"/>
        <v>6.9406103758200777</v>
      </c>
      <c r="L19" s="24"/>
      <c r="M19" s="24"/>
      <c r="N19" s="24"/>
      <c r="O19" s="23">
        <f t="shared" si="7"/>
        <v>10</v>
      </c>
    </row>
    <row r="20" spans="1:15">
      <c r="A20" s="109">
        <v>40309</v>
      </c>
      <c r="B20" s="33">
        <v>2.2999999999999998</v>
      </c>
      <c r="C20" s="26">
        <v>8.8000000000000007</v>
      </c>
      <c r="D20" s="26">
        <f t="shared" si="1"/>
        <v>11.100000000000001</v>
      </c>
      <c r="E20" s="21">
        <f t="shared" si="0"/>
        <v>0.43699999999999994</v>
      </c>
      <c r="F20" s="21">
        <f t="shared" si="2"/>
        <v>0.88000000000000012</v>
      </c>
      <c r="G20" s="22">
        <f t="shared" si="3"/>
        <v>0.19096899999999994</v>
      </c>
      <c r="H20" s="22">
        <f t="shared" si="3"/>
        <v>0.7744000000000002</v>
      </c>
      <c r="I20" s="34">
        <f t="shared" si="4"/>
        <v>0.96536900000000014</v>
      </c>
      <c r="J20" s="22">
        <f t="shared" si="5"/>
        <v>0.98253193332328903</v>
      </c>
      <c r="K20" s="17">
        <f t="shared" si="6"/>
        <v>9.134936133353424</v>
      </c>
      <c r="L20" s="24"/>
      <c r="M20" s="24"/>
      <c r="N20" s="24"/>
      <c r="O20" s="23">
        <f t="shared" si="7"/>
        <v>10</v>
      </c>
    </row>
    <row r="21" spans="1:15">
      <c r="A21" s="109">
        <v>40330</v>
      </c>
      <c r="B21" s="33">
        <v>2</v>
      </c>
      <c r="C21" s="26">
        <v>5.6</v>
      </c>
      <c r="D21" s="26">
        <f t="shared" si="1"/>
        <v>7.6</v>
      </c>
      <c r="E21" s="21">
        <f t="shared" si="0"/>
        <v>0.38</v>
      </c>
      <c r="F21" s="21">
        <f t="shared" si="2"/>
        <v>0.55999999999999994</v>
      </c>
      <c r="G21" s="22">
        <f t="shared" si="3"/>
        <v>0.1444</v>
      </c>
      <c r="H21" s="22">
        <f t="shared" si="3"/>
        <v>0.31359999999999993</v>
      </c>
      <c r="I21" s="34">
        <f t="shared" si="4"/>
        <v>0.45799999999999996</v>
      </c>
      <c r="J21" s="22">
        <f t="shared" si="5"/>
        <v>0.67675697262754519</v>
      </c>
      <c r="K21" s="17">
        <f t="shared" si="6"/>
        <v>6.246486054744909</v>
      </c>
      <c r="L21" s="24"/>
      <c r="M21" s="24"/>
      <c r="N21" s="24"/>
      <c r="O21" s="23">
        <f t="shared" si="7"/>
        <v>10</v>
      </c>
    </row>
    <row r="22" spans="1:15">
      <c r="A22" s="109">
        <v>40363</v>
      </c>
      <c r="B22" s="33">
        <v>2.5</v>
      </c>
      <c r="C22" s="26">
        <v>5</v>
      </c>
      <c r="D22" s="26">
        <f t="shared" si="1"/>
        <v>7.5</v>
      </c>
      <c r="E22" s="21">
        <f t="shared" si="0"/>
        <v>0.47499999999999998</v>
      </c>
      <c r="F22" s="21">
        <f t="shared" si="2"/>
        <v>0.5</v>
      </c>
      <c r="G22" s="22">
        <f t="shared" si="3"/>
        <v>0.22562499999999999</v>
      </c>
      <c r="H22" s="22">
        <f t="shared" si="3"/>
        <v>0.25</v>
      </c>
      <c r="I22" s="34">
        <f t="shared" si="4"/>
        <v>0.47562499999999996</v>
      </c>
      <c r="J22" s="22">
        <f t="shared" si="5"/>
        <v>0.68965571120668601</v>
      </c>
      <c r="K22" s="17">
        <f t="shared" si="6"/>
        <v>6.1206885775866278</v>
      </c>
      <c r="L22" s="24"/>
      <c r="M22" s="24"/>
      <c r="N22" s="24"/>
      <c r="O22" s="23">
        <f t="shared" si="7"/>
        <v>10</v>
      </c>
    </row>
    <row r="23" spans="1:15">
      <c r="A23" s="109">
        <v>40374</v>
      </c>
      <c r="B23" s="33">
        <v>12</v>
      </c>
      <c r="C23" s="26">
        <v>0.3</v>
      </c>
      <c r="D23" s="26">
        <f t="shared" si="1"/>
        <v>12.3</v>
      </c>
      <c r="E23" s="21">
        <f t="shared" si="0"/>
        <v>2.2800000000000002</v>
      </c>
      <c r="F23" s="21">
        <f t="shared" si="2"/>
        <v>0.03</v>
      </c>
      <c r="G23" s="22">
        <f t="shared" si="3"/>
        <v>5.1984000000000012</v>
      </c>
      <c r="H23" s="22">
        <f t="shared" si="3"/>
        <v>8.9999999999999998E-4</v>
      </c>
      <c r="I23" s="34">
        <f t="shared" si="4"/>
        <v>5.1993000000000009</v>
      </c>
      <c r="J23" s="22">
        <f t="shared" si="5"/>
        <v>2.280197359879184</v>
      </c>
      <c r="K23" s="17">
        <f t="shared" si="6"/>
        <v>7.7396052802416326</v>
      </c>
      <c r="L23" s="24"/>
      <c r="M23" s="24"/>
      <c r="N23" s="24"/>
      <c r="O23" s="23">
        <f t="shared" si="7"/>
        <v>10</v>
      </c>
    </row>
    <row r="24" spans="1:15">
      <c r="A24" s="109">
        <v>40395</v>
      </c>
      <c r="B24" s="33">
        <v>2.8</v>
      </c>
      <c r="C24" s="26">
        <v>6.2</v>
      </c>
      <c r="D24" s="26">
        <f t="shared" si="1"/>
        <v>9</v>
      </c>
      <c r="E24" s="21">
        <f t="shared" si="0"/>
        <v>0.53199999999999992</v>
      </c>
      <c r="F24" s="21">
        <f t="shared" si="2"/>
        <v>0.62000000000000011</v>
      </c>
      <c r="G24" s="22">
        <f t="shared" si="3"/>
        <v>0.28302399999999989</v>
      </c>
      <c r="H24" s="22">
        <f t="shared" si="3"/>
        <v>0.38440000000000013</v>
      </c>
      <c r="I24" s="34">
        <f t="shared" si="4"/>
        <v>0.66742400000000002</v>
      </c>
      <c r="J24" s="22">
        <f t="shared" si="5"/>
        <v>0.81696021934975516</v>
      </c>
      <c r="K24" s="17">
        <f t="shared" si="6"/>
        <v>7.3660795613004897</v>
      </c>
      <c r="L24" s="24"/>
      <c r="M24" s="24"/>
      <c r="N24" s="24"/>
      <c r="O24" s="23">
        <f t="shared" si="7"/>
        <v>10</v>
      </c>
    </row>
    <row r="25" spans="1:15">
      <c r="A25" s="109">
        <v>40406</v>
      </c>
      <c r="B25" s="33">
        <v>3.1</v>
      </c>
      <c r="C25" s="26">
        <v>7.8</v>
      </c>
      <c r="D25" s="26">
        <f t="shared" si="1"/>
        <v>10.9</v>
      </c>
      <c r="E25" s="21">
        <f t="shared" si="0"/>
        <v>0.58900000000000008</v>
      </c>
      <c r="F25" s="21">
        <f t="shared" si="2"/>
        <v>0.78</v>
      </c>
      <c r="G25" s="22">
        <f t="shared" si="3"/>
        <v>0.34692100000000009</v>
      </c>
      <c r="H25" s="22">
        <f t="shared" si="3"/>
        <v>0.60840000000000005</v>
      </c>
      <c r="I25" s="34">
        <f t="shared" si="4"/>
        <v>0.95532100000000009</v>
      </c>
      <c r="J25" s="22">
        <f t="shared" si="5"/>
        <v>0.97740523837352133</v>
      </c>
      <c r="K25" s="17">
        <f t="shared" si="6"/>
        <v>8.9451895232529584</v>
      </c>
      <c r="L25" s="24"/>
      <c r="M25" s="24"/>
      <c r="N25" s="24"/>
      <c r="O25" s="23">
        <f t="shared" si="7"/>
        <v>10</v>
      </c>
    </row>
    <row r="26" spans="1:15">
      <c r="A26" s="109">
        <v>40427</v>
      </c>
      <c r="B26" s="33">
        <v>1.8</v>
      </c>
      <c r="C26" s="26">
        <v>7.6</v>
      </c>
      <c r="D26" s="26">
        <f t="shared" si="1"/>
        <v>9.4</v>
      </c>
      <c r="E26" s="21">
        <f t="shared" si="0"/>
        <v>0.34200000000000003</v>
      </c>
      <c r="F26" s="21">
        <f t="shared" si="2"/>
        <v>0.76</v>
      </c>
      <c r="G26" s="22">
        <f t="shared" si="3"/>
        <v>0.11696400000000001</v>
      </c>
      <c r="H26" s="22">
        <f t="shared" si="3"/>
        <v>0.5776</v>
      </c>
      <c r="I26" s="34">
        <f t="shared" si="4"/>
        <v>0.69456399999999996</v>
      </c>
      <c r="J26" s="22">
        <f t="shared" si="5"/>
        <v>0.8334050635795297</v>
      </c>
      <c r="K26" s="17">
        <f t="shared" si="6"/>
        <v>7.7331898728409412</v>
      </c>
      <c r="L26" s="24"/>
      <c r="M26" s="24"/>
      <c r="N26" s="24"/>
      <c r="O26" s="23">
        <f t="shared" si="7"/>
        <v>10</v>
      </c>
    </row>
    <row r="27" spans="1:15">
      <c r="A27" s="109">
        <v>40437</v>
      </c>
      <c r="B27" s="33">
        <v>1.8</v>
      </c>
      <c r="C27" s="26">
        <v>7.4</v>
      </c>
      <c r="D27" s="26">
        <f t="shared" si="1"/>
        <v>9.2000000000000011</v>
      </c>
      <c r="E27" s="21">
        <f t="shared" si="0"/>
        <v>0.34200000000000003</v>
      </c>
      <c r="F27" s="21">
        <f t="shared" si="2"/>
        <v>0.7400000000000001</v>
      </c>
      <c r="G27" s="22">
        <f t="shared" si="3"/>
        <v>0.11696400000000001</v>
      </c>
      <c r="H27" s="22">
        <f t="shared" si="3"/>
        <v>0.5476000000000002</v>
      </c>
      <c r="I27" s="34">
        <f t="shared" si="4"/>
        <v>0.66456400000000015</v>
      </c>
      <c r="J27" s="22">
        <f t="shared" si="5"/>
        <v>0.81520794893082349</v>
      </c>
      <c r="K27" s="17">
        <f t="shared" si="6"/>
        <v>7.5695841021383536</v>
      </c>
      <c r="L27" s="24"/>
      <c r="M27" s="24"/>
      <c r="N27" s="24"/>
      <c r="O27" s="23">
        <f t="shared" si="7"/>
        <v>10</v>
      </c>
    </row>
    <row r="28" spans="1:15">
      <c r="A28" s="109">
        <v>40459</v>
      </c>
      <c r="B28" s="33">
        <v>24</v>
      </c>
      <c r="C28" s="26">
        <v>4.3</v>
      </c>
      <c r="D28" s="26">
        <f t="shared" si="1"/>
        <v>28.3</v>
      </c>
      <c r="E28" s="21">
        <f t="shared" si="0"/>
        <v>4.5600000000000005</v>
      </c>
      <c r="F28" s="21">
        <f t="shared" si="2"/>
        <v>0.43</v>
      </c>
      <c r="G28" s="22">
        <f t="shared" si="3"/>
        <v>20.793600000000005</v>
      </c>
      <c r="H28" s="22">
        <f t="shared" si="3"/>
        <v>0.18489999999999998</v>
      </c>
      <c r="I28" s="34">
        <f t="shared" si="4"/>
        <v>20.978500000000004</v>
      </c>
      <c r="J28" s="22">
        <f t="shared" si="5"/>
        <v>4.5802292519043197</v>
      </c>
      <c r="K28" s="17">
        <f t="shared" si="6"/>
        <v>19.139541496191363</v>
      </c>
      <c r="L28" s="24"/>
      <c r="M28" s="24"/>
      <c r="N28" s="24"/>
      <c r="O28" s="23">
        <f t="shared" si="7"/>
        <v>10</v>
      </c>
    </row>
    <row r="29" spans="1:15">
      <c r="A29" s="109">
        <v>40469</v>
      </c>
      <c r="B29" s="33">
        <v>2.6</v>
      </c>
      <c r="C29" s="26">
        <v>5.8</v>
      </c>
      <c r="D29" s="26">
        <f t="shared" si="1"/>
        <v>8.4</v>
      </c>
      <c r="E29" s="21">
        <f t="shared" si="0"/>
        <v>0.49400000000000005</v>
      </c>
      <c r="F29" s="21">
        <f t="shared" si="2"/>
        <v>0.57999999999999996</v>
      </c>
      <c r="G29" s="22">
        <f t="shared" si="3"/>
        <v>0.24403600000000006</v>
      </c>
      <c r="H29" s="22">
        <f t="shared" si="3"/>
        <v>0.33639999999999998</v>
      </c>
      <c r="I29" s="34">
        <f t="shared" si="4"/>
        <v>0.58043600000000006</v>
      </c>
      <c r="J29" s="22">
        <f t="shared" si="5"/>
        <v>0.76186350483534782</v>
      </c>
      <c r="K29" s="17">
        <f t="shared" si="6"/>
        <v>6.8762729903293049</v>
      </c>
      <c r="L29" s="24"/>
      <c r="M29" s="24"/>
      <c r="N29" s="24"/>
      <c r="O29" s="23">
        <f t="shared" si="7"/>
        <v>10</v>
      </c>
    </row>
    <row r="30" spans="1:15">
      <c r="A30" s="109">
        <v>40477</v>
      </c>
      <c r="B30" s="33">
        <v>7.7</v>
      </c>
      <c r="C30" s="26">
        <v>3.8</v>
      </c>
      <c r="D30" s="26">
        <f t="shared" si="1"/>
        <v>11.5</v>
      </c>
      <c r="E30" s="21">
        <f t="shared" si="0"/>
        <v>1.4630000000000001</v>
      </c>
      <c r="F30" s="21">
        <f t="shared" si="2"/>
        <v>0.38</v>
      </c>
      <c r="G30" s="22">
        <f t="shared" si="3"/>
        <v>2.1403690000000002</v>
      </c>
      <c r="H30" s="22">
        <f t="shared" si="3"/>
        <v>0.1444</v>
      </c>
      <c r="I30" s="34">
        <f t="shared" si="4"/>
        <v>2.2847690000000003</v>
      </c>
      <c r="J30" s="22">
        <f t="shared" si="5"/>
        <v>1.5115452358431092</v>
      </c>
      <c r="K30" s="17">
        <f t="shared" si="6"/>
        <v>8.4769095283137812</v>
      </c>
      <c r="L30" s="24"/>
      <c r="M30" s="24"/>
      <c r="N30" s="24"/>
      <c r="O30" s="23">
        <f t="shared" si="7"/>
        <v>10</v>
      </c>
    </row>
    <row r="31" spans="1:15">
      <c r="A31" s="109">
        <v>40491</v>
      </c>
      <c r="B31" s="33">
        <v>1.4</v>
      </c>
      <c r="C31" s="26">
        <v>7.8</v>
      </c>
      <c r="D31" s="26">
        <f t="shared" si="1"/>
        <v>9.1999999999999993</v>
      </c>
      <c r="E31" s="21">
        <f t="shared" si="0"/>
        <v>0.26599999999999996</v>
      </c>
      <c r="F31" s="21">
        <f t="shared" si="2"/>
        <v>0.78</v>
      </c>
      <c r="G31" s="22">
        <f t="shared" si="3"/>
        <v>7.0755999999999972E-2</v>
      </c>
      <c r="H31" s="22">
        <f t="shared" si="3"/>
        <v>0.60840000000000005</v>
      </c>
      <c r="I31" s="34">
        <f t="shared" si="4"/>
        <v>0.67915599999999998</v>
      </c>
      <c r="J31" s="22">
        <f t="shared" si="5"/>
        <v>0.82410921606301668</v>
      </c>
      <c r="K31" s="17">
        <f t="shared" si="6"/>
        <v>7.5517815678739657</v>
      </c>
      <c r="L31" s="24"/>
      <c r="M31" s="24"/>
      <c r="N31" s="24"/>
      <c r="O31" s="23">
        <f t="shared" si="7"/>
        <v>10</v>
      </c>
    </row>
    <row r="32" spans="1:15">
      <c r="A32" s="109">
        <v>40494</v>
      </c>
      <c r="B32" s="33">
        <v>1.9</v>
      </c>
      <c r="C32" s="26">
        <v>6</v>
      </c>
      <c r="D32" s="26">
        <f t="shared" si="1"/>
        <v>7.9</v>
      </c>
      <c r="E32" s="21">
        <f t="shared" si="0"/>
        <v>0.36099999999999999</v>
      </c>
      <c r="F32" s="21">
        <f t="shared" si="2"/>
        <v>0.60000000000000009</v>
      </c>
      <c r="G32" s="22">
        <f t="shared" si="3"/>
        <v>0.13032099999999999</v>
      </c>
      <c r="H32" s="22">
        <f t="shared" si="3"/>
        <v>0.3600000000000001</v>
      </c>
      <c r="I32" s="34">
        <f t="shared" si="4"/>
        <v>0.49032100000000012</v>
      </c>
      <c r="J32" s="22">
        <f t="shared" si="5"/>
        <v>0.70022924817519594</v>
      </c>
      <c r="K32" s="17">
        <f t="shared" si="6"/>
        <v>6.499541503649608</v>
      </c>
      <c r="L32" s="24"/>
      <c r="M32" s="24"/>
      <c r="N32" s="24"/>
      <c r="O32" s="23">
        <f t="shared" si="7"/>
        <v>10</v>
      </c>
    </row>
    <row r="33" spans="1:15">
      <c r="A33" s="109">
        <v>40502</v>
      </c>
      <c r="B33" s="33">
        <v>1.7</v>
      </c>
      <c r="C33" s="26">
        <v>8.3000000000000007</v>
      </c>
      <c r="D33" s="26">
        <f t="shared" si="1"/>
        <v>10</v>
      </c>
      <c r="E33" s="21">
        <f t="shared" si="0"/>
        <v>0.32300000000000001</v>
      </c>
      <c r="F33" s="21">
        <f t="shared" si="2"/>
        <v>0.83000000000000007</v>
      </c>
      <c r="G33" s="22">
        <f t="shared" si="3"/>
        <v>0.10432900000000001</v>
      </c>
      <c r="H33" s="22">
        <f t="shared" si="3"/>
        <v>0.68890000000000007</v>
      </c>
      <c r="I33" s="34">
        <f t="shared" si="4"/>
        <v>0.79322900000000007</v>
      </c>
      <c r="J33" s="22">
        <f t="shared" si="5"/>
        <v>0.89063404381373168</v>
      </c>
      <c r="K33" s="17">
        <f t="shared" si="6"/>
        <v>8.2187319123725366</v>
      </c>
      <c r="L33" s="24"/>
      <c r="M33" s="24"/>
      <c r="N33" s="24"/>
      <c r="O33" s="23">
        <f t="shared" si="7"/>
        <v>10</v>
      </c>
    </row>
    <row r="34" spans="1:15">
      <c r="A34" s="109">
        <v>40513</v>
      </c>
      <c r="B34" s="33">
        <v>2.9</v>
      </c>
      <c r="C34" s="26">
        <v>9</v>
      </c>
      <c r="D34" s="26">
        <f t="shared" si="1"/>
        <v>11.9</v>
      </c>
      <c r="E34" s="21">
        <f t="shared" si="0"/>
        <v>0.55099999999999993</v>
      </c>
      <c r="F34" s="21">
        <f t="shared" si="2"/>
        <v>0.9</v>
      </c>
      <c r="G34" s="22">
        <f t="shared" si="3"/>
        <v>0.30360099999999995</v>
      </c>
      <c r="H34" s="22">
        <f t="shared" si="3"/>
        <v>0.81</v>
      </c>
      <c r="I34" s="34">
        <f t="shared" si="4"/>
        <v>1.1136010000000001</v>
      </c>
      <c r="J34" s="22">
        <f t="shared" si="5"/>
        <v>1.0552729504730045</v>
      </c>
      <c r="K34" s="17">
        <f t="shared" si="6"/>
        <v>9.7894540990539909</v>
      </c>
      <c r="L34" s="24"/>
      <c r="M34" s="24"/>
      <c r="N34" s="24"/>
      <c r="O34" s="23">
        <f t="shared" si="7"/>
        <v>10</v>
      </c>
    </row>
    <row r="35" spans="1:15">
      <c r="A35" s="109">
        <v>40524</v>
      </c>
      <c r="B35" s="33">
        <v>2.1</v>
      </c>
      <c r="C35" s="26">
        <v>7.7</v>
      </c>
      <c r="D35" s="26">
        <f t="shared" si="1"/>
        <v>9.8000000000000007</v>
      </c>
      <c r="E35" s="21">
        <f t="shared" si="0"/>
        <v>0.39900000000000002</v>
      </c>
      <c r="F35" s="21">
        <f t="shared" si="2"/>
        <v>0.77</v>
      </c>
      <c r="G35" s="22">
        <f t="shared" si="3"/>
        <v>0.15920100000000001</v>
      </c>
      <c r="H35" s="22">
        <f t="shared" si="3"/>
        <v>0.59289999999999998</v>
      </c>
      <c r="I35" s="34">
        <f t="shared" si="4"/>
        <v>0.75210100000000002</v>
      </c>
      <c r="J35" s="22">
        <f t="shared" si="5"/>
        <v>0.86723756837443333</v>
      </c>
      <c r="K35" s="17">
        <f t="shared" si="6"/>
        <v>8.0655248632511345</v>
      </c>
      <c r="L35" s="24"/>
      <c r="M35" s="24"/>
      <c r="N35" s="24"/>
      <c r="O35" s="23">
        <f t="shared" si="7"/>
        <v>10</v>
      </c>
    </row>
    <row r="36" spans="1:15">
      <c r="A36" s="19"/>
      <c r="B36" s="20"/>
      <c r="C36" s="20" t="s">
        <v>28</v>
      </c>
      <c r="D36" s="26">
        <f>AVERAGE(D11:D35)</f>
        <v>11.068000000000001</v>
      </c>
      <c r="E36" s="21"/>
      <c r="F36" s="21"/>
      <c r="G36" s="22"/>
      <c r="H36" s="21"/>
      <c r="I36" s="25"/>
      <c r="J36" s="23"/>
      <c r="K36" s="21"/>
      <c r="L36" s="25">
        <f>SQRT(SUM(I11:I35)/D37^2)</f>
        <v>0.30374083426500298</v>
      </c>
      <c r="M36" s="25">
        <f>D36-2*L36</f>
        <v>10.460518331469995</v>
      </c>
      <c r="N36" s="23"/>
      <c r="O36" s="23"/>
    </row>
    <row r="37" spans="1:15">
      <c r="A37" s="23"/>
      <c r="B37" s="23"/>
      <c r="C37" s="81" t="s">
        <v>36</v>
      </c>
      <c r="D37" s="36">
        <f>COUNT(D11:D35)</f>
        <v>25</v>
      </c>
      <c r="E37" s="23"/>
      <c r="F37" s="23"/>
      <c r="G37" s="23"/>
      <c r="H37" s="135" t="s">
        <v>29</v>
      </c>
      <c r="I37" s="135"/>
      <c r="J37" s="23"/>
      <c r="K37" s="23"/>
      <c r="L37" s="23">
        <f>L36/2</f>
        <v>0.15187041713250149</v>
      </c>
      <c r="M37" s="23"/>
      <c r="N37" s="23"/>
      <c r="O37" s="23"/>
    </row>
    <row r="38" spans="1:15">
      <c r="A38" s="23"/>
      <c r="B38" s="23"/>
      <c r="C38" s="23"/>
      <c r="D38" s="23"/>
      <c r="E38" s="23"/>
      <c r="F38" s="23"/>
      <c r="G38" s="23"/>
      <c r="H38" s="23"/>
      <c r="I38" s="23"/>
      <c r="J38" s="23" t="s">
        <v>30</v>
      </c>
      <c r="K38" s="23"/>
      <c r="L38" s="49">
        <f>IF(AND(10&lt;L37,L37&lt;100),10,IF(AND(1&lt;L37,L37&lt;10),1,IF(AND(0.1&lt;L37,L37&lt;1),0.1,IF(AND(0.01&lt;L37,L37&lt;0.1),0.01,IF(AND(0.001&lt;L37,L37&lt;0.01),0.001)))))</f>
        <v>0.1</v>
      </c>
      <c r="M38" s="23"/>
      <c r="N38" s="23"/>
      <c r="O38" s="23"/>
    </row>
    <row r="39" spans="1:15">
      <c r="A39" s="23"/>
      <c r="B39" s="23"/>
      <c r="C39" s="23"/>
      <c r="D39" s="23"/>
      <c r="E39" s="23"/>
      <c r="F39" s="23"/>
      <c r="G39" s="23"/>
      <c r="H39" s="23"/>
      <c r="I39" s="23"/>
      <c r="J39" s="23" t="s">
        <v>78</v>
      </c>
      <c r="K39" s="23"/>
      <c r="L39" s="23"/>
      <c r="M39" s="136">
        <f>+MROUND(M36,L38)</f>
        <v>10.5</v>
      </c>
      <c r="N39" s="17" t="str">
        <f>IF(M39&gt;$G$5,"Overschrijding","Geen overschrijding")</f>
        <v>Overschrijding</v>
      </c>
      <c r="O39" s="23"/>
    </row>
    <row r="40" spans="1:15">
      <c r="A40" s="23"/>
      <c r="B40" s="23"/>
      <c r="C40" s="23"/>
      <c r="D40" s="23"/>
      <c r="E40" s="23"/>
      <c r="F40" s="23"/>
      <c r="G40" s="23"/>
      <c r="H40" s="23"/>
      <c r="I40" s="23"/>
      <c r="J40" s="23"/>
      <c r="K40" s="23"/>
      <c r="L40" s="23"/>
      <c r="M40" s="23"/>
      <c r="N40" s="23"/>
      <c r="O40" s="23"/>
    </row>
  </sheetData>
  <sheetProtection password="F91D" sheet="1"/>
  <phoneticPr fontId="21" type="noConversion"/>
  <conditionalFormatting sqref="N39">
    <cfRule type="cellIs" dxfId="15" priority="3" stopIfTrue="1" operator="equal">
      <formula>"Overschrijding"</formula>
    </cfRule>
    <cfRule type="cellIs" dxfId="14" priority="4" stopIfTrue="1" operator="equal">
      <formula>"Geen overschrijding"</formula>
    </cfRule>
  </conditionalFormatting>
  <conditionalFormatting sqref="M36 K11:K35">
    <cfRule type="cellIs" dxfId="13" priority="1" stopIfTrue="1" operator="greaterThan">
      <formula>$G$5</formula>
    </cfRule>
    <cfRule type="cellIs" dxfId="12" priority="2" stopIfTrue="1" operator="lessThanOrEqual">
      <formula>$G$5</formula>
    </cfRule>
  </conditionalFormatting>
  <pageMargins left="0.75" right="0.75" top="1" bottom="1" header="0.5" footer="0.5"/>
  <pageSetup paperSize="9"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sheetPr enableFormatConditionsCalculation="0">
    <tabColor indexed="10"/>
  </sheetPr>
  <dimension ref="A1:Q39"/>
  <sheetViews>
    <sheetView topLeftCell="C1" workbookViewId="0">
      <selection activeCell="Q38" sqref="Q38"/>
    </sheetView>
  </sheetViews>
  <sheetFormatPr defaultRowHeight="12.75"/>
  <cols>
    <col min="1" max="1" width="15.140625" style="2" customWidth="1"/>
    <col min="2" max="2" width="9.5703125" style="2" customWidth="1"/>
    <col min="3" max="3" width="16.5703125" style="2" customWidth="1"/>
    <col min="4" max="9" width="9.140625" style="2"/>
    <col min="10" max="10" width="21.28515625" style="2" customWidth="1"/>
    <col min="11" max="13" width="9.140625" style="2"/>
    <col min="14" max="14" width="17.85546875" style="2" bestFit="1" customWidth="1"/>
    <col min="15" max="16" width="9.140625" style="2"/>
    <col min="17" max="17" width="63.7109375" style="2" customWidth="1"/>
    <col min="18" max="16384" width="9.140625" style="2"/>
  </cols>
  <sheetData>
    <row r="1" spans="1:17">
      <c r="C1" s="28" t="s">
        <v>25</v>
      </c>
      <c r="G1" s="28" t="s">
        <v>24</v>
      </c>
      <c r="H1" s="28"/>
    </row>
    <row r="2" spans="1:17">
      <c r="A2" s="2" t="s">
        <v>2</v>
      </c>
      <c r="C2" s="54"/>
      <c r="G2" s="54"/>
      <c r="H2" s="28"/>
      <c r="I2" s="2" t="s">
        <v>84</v>
      </c>
    </row>
    <row r="3" spans="1:17">
      <c r="A3" s="2" t="s">
        <v>15</v>
      </c>
      <c r="C3" s="111">
        <f>$C$2/2</f>
        <v>0</v>
      </c>
      <c r="G3" s="3">
        <f>$G$2/2</f>
        <v>0</v>
      </c>
      <c r="H3" s="28"/>
      <c r="I3" s="2" t="s">
        <v>4</v>
      </c>
    </row>
    <row r="4" spans="1:17">
      <c r="A4" s="2" t="s">
        <v>83</v>
      </c>
      <c r="C4" s="112"/>
      <c r="D4" s="81"/>
      <c r="G4" s="112"/>
      <c r="H4" s="81"/>
    </row>
    <row r="5" spans="1:17">
      <c r="A5" s="4" t="s">
        <v>56</v>
      </c>
      <c r="B5" s="5"/>
      <c r="G5" s="6">
        <v>10</v>
      </c>
      <c r="H5" s="113" t="s">
        <v>0</v>
      </c>
      <c r="J5" s="7"/>
      <c r="K5" s="7"/>
      <c r="L5" s="110"/>
      <c r="M5" s="7"/>
      <c r="N5" s="7"/>
    </row>
    <row r="6" spans="1:17" ht="14.25">
      <c r="A6" s="8" t="s">
        <v>50</v>
      </c>
    </row>
    <row r="7" spans="1:17">
      <c r="A7" s="8" t="s">
        <v>6</v>
      </c>
      <c r="B7" s="5"/>
      <c r="C7" s="5"/>
      <c r="D7" s="5"/>
      <c r="E7" s="9"/>
      <c r="F7" s="9"/>
      <c r="G7" s="9"/>
      <c r="H7" s="9"/>
      <c r="I7" s="10"/>
      <c r="J7" s="10"/>
      <c r="K7" s="10"/>
      <c r="L7" s="7"/>
      <c r="M7" s="7"/>
      <c r="N7" s="7"/>
    </row>
    <row r="8" spans="1:17" ht="16.5">
      <c r="A8" s="11"/>
      <c r="B8" s="12" t="s">
        <v>24</v>
      </c>
      <c r="C8" s="12" t="s">
        <v>23</v>
      </c>
      <c r="D8" s="12" t="s">
        <v>26</v>
      </c>
      <c r="E8" s="14" t="s">
        <v>57</v>
      </c>
      <c r="F8" s="14" t="s">
        <v>57</v>
      </c>
      <c r="G8" s="14" t="s">
        <v>51</v>
      </c>
      <c r="H8" s="14" t="s">
        <v>51</v>
      </c>
      <c r="I8" s="14" t="s">
        <v>51</v>
      </c>
      <c r="J8" s="14" t="s">
        <v>57</v>
      </c>
      <c r="K8" s="13" t="s">
        <v>16</v>
      </c>
      <c r="L8" s="14" t="s">
        <v>38</v>
      </c>
      <c r="M8" s="13" t="s">
        <v>16</v>
      </c>
      <c r="N8" s="13"/>
      <c r="O8" s="13"/>
      <c r="Q8" s="28" t="s">
        <v>72</v>
      </c>
    </row>
    <row r="9" spans="1:17" s="1" customFormat="1" ht="15">
      <c r="A9" s="29"/>
      <c r="B9" s="30"/>
      <c r="C9" s="30"/>
      <c r="D9" s="30"/>
      <c r="E9" s="31" t="s">
        <v>24</v>
      </c>
      <c r="F9" s="31" t="s">
        <v>27</v>
      </c>
      <c r="G9" s="31" t="s">
        <v>24</v>
      </c>
      <c r="H9" s="31" t="s">
        <v>27</v>
      </c>
      <c r="I9" s="31" t="s">
        <v>26</v>
      </c>
      <c r="J9" s="31" t="s">
        <v>26</v>
      </c>
      <c r="K9" s="31"/>
      <c r="L9" s="31"/>
      <c r="M9" s="32"/>
      <c r="N9" s="32"/>
      <c r="O9" s="32"/>
      <c r="P9" s="2"/>
    </row>
    <row r="10" spans="1:17" ht="15.75">
      <c r="A10" s="18" t="s">
        <v>17</v>
      </c>
      <c r="B10" s="15" t="s">
        <v>18</v>
      </c>
      <c r="C10" s="15" t="s">
        <v>18</v>
      </c>
      <c r="D10" s="15" t="s">
        <v>18</v>
      </c>
      <c r="E10" s="15" t="s">
        <v>18</v>
      </c>
      <c r="F10" s="15" t="s">
        <v>18</v>
      </c>
      <c r="G10" s="15" t="s">
        <v>52</v>
      </c>
      <c r="H10" s="15" t="s">
        <v>52</v>
      </c>
      <c r="I10" s="15" t="s">
        <v>52</v>
      </c>
      <c r="J10" s="15" t="s">
        <v>18</v>
      </c>
      <c r="K10" s="15"/>
      <c r="L10" s="15" t="s">
        <v>18</v>
      </c>
      <c r="M10" s="16" t="s">
        <v>18</v>
      </c>
      <c r="N10" s="16" t="s">
        <v>19</v>
      </c>
      <c r="O10" s="31" t="s">
        <v>49</v>
      </c>
    </row>
    <row r="11" spans="1:17">
      <c r="A11" s="109"/>
      <c r="B11" s="33"/>
      <c r="C11" s="80"/>
      <c r="D11" s="80">
        <f t="shared" ref="D11:D35" si="0">SUM(B11+C11)</f>
        <v>0</v>
      </c>
      <c r="E11" s="21">
        <f t="shared" ref="E11:E35" si="1">B11*$G$3</f>
        <v>0</v>
      </c>
      <c r="F11" s="21">
        <f t="shared" ref="F11:F35" si="2">C11*$C$3</f>
        <v>0</v>
      </c>
      <c r="G11" s="22">
        <f t="shared" ref="G11:G35" si="3">E11^2</f>
        <v>0</v>
      </c>
      <c r="H11" s="22">
        <f t="shared" ref="H11:H35" si="4">F11^2</f>
        <v>0</v>
      </c>
      <c r="I11" s="34">
        <f t="shared" ref="I11:I35" si="5">SUM(G11,H11)</f>
        <v>0</v>
      </c>
      <c r="J11" s="22">
        <f t="shared" ref="J11:J35" si="6">I11^(1/2)</f>
        <v>0</v>
      </c>
      <c r="K11" s="35">
        <f t="shared" ref="K11:K35" si="7">D11-2*J11</f>
        <v>0</v>
      </c>
      <c r="L11" s="24"/>
      <c r="M11" s="24"/>
      <c r="N11" s="24"/>
      <c r="O11" s="23">
        <f t="shared" ref="O11:O35" si="8">$G$5</f>
        <v>10</v>
      </c>
    </row>
    <row r="12" spans="1:17">
      <c r="A12" s="109"/>
      <c r="B12" s="33"/>
      <c r="C12" s="80"/>
      <c r="D12" s="80">
        <f t="shared" si="0"/>
        <v>0</v>
      </c>
      <c r="E12" s="21">
        <f t="shared" si="1"/>
        <v>0</v>
      </c>
      <c r="F12" s="21">
        <f t="shared" si="2"/>
        <v>0</v>
      </c>
      <c r="G12" s="22">
        <f t="shared" si="3"/>
        <v>0</v>
      </c>
      <c r="H12" s="22">
        <f t="shared" si="4"/>
        <v>0</v>
      </c>
      <c r="I12" s="34">
        <f t="shared" si="5"/>
        <v>0</v>
      </c>
      <c r="J12" s="22">
        <f t="shared" si="6"/>
        <v>0</v>
      </c>
      <c r="K12" s="35">
        <f t="shared" si="7"/>
        <v>0</v>
      </c>
      <c r="L12" s="24"/>
      <c r="M12" s="24"/>
      <c r="N12" s="24"/>
      <c r="O12" s="23">
        <f t="shared" si="8"/>
        <v>10</v>
      </c>
    </row>
    <row r="13" spans="1:17">
      <c r="A13" s="109"/>
      <c r="B13" s="33"/>
      <c r="C13" s="80"/>
      <c r="D13" s="80">
        <f t="shared" si="0"/>
        <v>0</v>
      </c>
      <c r="E13" s="21">
        <f t="shared" si="1"/>
        <v>0</v>
      </c>
      <c r="F13" s="21">
        <f t="shared" si="2"/>
        <v>0</v>
      </c>
      <c r="G13" s="22">
        <f t="shared" si="3"/>
        <v>0</v>
      </c>
      <c r="H13" s="22">
        <f t="shared" si="4"/>
        <v>0</v>
      </c>
      <c r="I13" s="34">
        <f t="shared" si="5"/>
        <v>0</v>
      </c>
      <c r="J13" s="22">
        <f t="shared" si="6"/>
        <v>0</v>
      </c>
      <c r="K13" s="35">
        <f t="shared" si="7"/>
        <v>0</v>
      </c>
      <c r="L13" s="24"/>
      <c r="M13" s="24"/>
      <c r="N13" s="24"/>
      <c r="O13" s="23">
        <f t="shared" si="8"/>
        <v>10</v>
      </c>
    </row>
    <row r="14" spans="1:17">
      <c r="A14" s="109"/>
      <c r="B14" s="33"/>
      <c r="C14" s="80"/>
      <c r="D14" s="80">
        <f t="shared" si="0"/>
        <v>0</v>
      </c>
      <c r="E14" s="21">
        <f t="shared" si="1"/>
        <v>0</v>
      </c>
      <c r="F14" s="21">
        <f t="shared" si="2"/>
        <v>0</v>
      </c>
      <c r="G14" s="22">
        <f t="shared" si="3"/>
        <v>0</v>
      </c>
      <c r="H14" s="22">
        <f t="shared" si="4"/>
        <v>0</v>
      </c>
      <c r="I14" s="34">
        <f t="shared" si="5"/>
        <v>0</v>
      </c>
      <c r="J14" s="22">
        <f t="shared" si="6"/>
        <v>0</v>
      </c>
      <c r="K14" s="35">
        <f t="shared" si="7"/>
        <v>0</v>
      </c>
      <c r="L14" s="24"/>
      <c r="M14" s="24"/>
      <c r="N14" s="24"/>
      <c r="O14" s="23">
        <f t="shared" si="8"/>
        <v>10</v>
      </c>
    </row>
    <row r="15" spans="1:17">
      <c r="A15" s="109"/>
      <c r="B15" s="33"/>
      <c r="C15" s="80"/>
      <c r="D15" s="80">
        <f t="shared" si="0"/>
        <v>0</v>
      </c>
      <c r="E15" s="21">
        <f t="shared" si="1"/>
        <v>0</v>
      </c>
      <c r="F15" s="21">
        <f t="shared" si="2"/>
        <v>0</v>
      </c>
      <c r="G15" s="22">
        <f t="shared" si="3"/>
        <v>0</v>
      </c>
      <c r="H15" s="22">
        <f t="shared" si="4"/>
        <v>0</v>
      </c>
      <c r="I15" s="34">
        <f t="shared" si="5"/>
        <v>0</v>
      </c>
      <c r="J15" s="22">
        <f t="shared" si="6"/>
        <v>0</v>
      </c>
      <c r="K15" s="35">
        <f t="shared" si="7"/>
        <v>0</v>
      </c>
      <c r="L15" s="24"/>
      <c r="M15" s="24"/>
      <c r="N15" s="24"/>
      <c r="O15" s="23">
        <f t="shared" si="8"/>
        <v>10</v>
      </c>
    </row>
    <row r="16" spans="1:17">
      <c r="A16" s="109"/>
      <c r="B16" s="33"/>
      <c r="C16" s="80"/>
      <c r="D16" s="80">
        <f t="shared" si="0"/>
        <v>0</v>
      </c>
      <c r="E16" s="21">
        <f t="shared" si="1"/>
        <v>0</v>
      </c>
      <c r="F16" s="21">
        <f t="shared" si="2"/>
        <v>0</v>
      </c>
      <c r="G16" s="22">
        <f t="shared" si="3"/>
        <v>0</v>
      </c>
      <c r="H16" s="22">
        <f t="shared" si="4"/>
        <v>0</v>
      </c>
      <c r="I16" s="34">
        <f t="shared" si="5"/>
        <v>0</v>
      </c>
      <c r="J16" s="22">
        <f t="shared" si="6"/>
        <v>0</v>
      </c>
      <c r="K16" s="17">
        <f t="shared" si="7"/>
        <v>0</v>
      </c>
      <c r="L16" s="24"/>
      <c r="M16" s="24"/>
      <c r="N16" s="24"/>
      <c r="O16" s="23">
        <f t="shared" si="8"/>
        <v>10</v>
      </c>
    </row>
    <row r="17" spans="1:15">
      <c r="A17" s="109"/>
      <c r="B17" s="33"/>
      <c r="C17" s="80"/>
      <c r="D17" s="80">
        <f t="shared" si="0"/>
        <v>0</v>
      </c>
      <c r="E17" s="21">
        <f t="shared" si="1"/>
        <v>0</v>
      </c>
      <c r="F17" s="21">
        <f t="shared" si="2"/>
        <v>0</v>
      </c>
      <c r="G17" s="22">
        <f t="shared" si="3"/>
        <v>0</v>
      </c>
      <c r="H17" s="22">
        <f t="shared" si="4"/>
        <v>0</v>
      </c>
      <c r="I17" s="34">
        <f t="shared" si="5"/>
        <v>0</v>
      </c>
      <c r="J17" s="22">
        <f t="shared" si="6"/>
        <v>0</v>
      </c>
      <c r="K17" s="17">
        <f t="shared" si="7"/>
        <v>0</v>
      </c>
      <c r="L17" s="24"/>
      <c r="M17" s="24"/>
      <c r="N17" s="24"/>
      <c r="O17" s="23">
        <f t="shared" si="8"/>
        <v>10</v>
      </c>
    </row>
    <row r="18" spans="1:15">
      <c r="A18" s="109"/>
      <c r="B18" s="33"/>
      <c r="C18" s="80"/>
      <c r="D18" s="80">
        <f t="shared" si="0"/>
        <v>0</v>
      </c>
      <c r="E18" s="21">
        <f t="shared" si="1"/>
        <v>0</v>
      </c>
      <c r="F18" s="21">
        <f t="shared" si="2"/>
        <v>0</v>
      </c>
      <c r="G18" s="22">
        <f t="shared" si="3"/>
        <v>0</v>
      </c>
      <c r="H18" s="22">
        <f t="shared" si="4"/>
        <v>0</v>
      </c>
      <c r="I18" s="34">
        <f t="shared" si="5"/>
        <v>0</v>
      </c>
      <c r="J18" s="22">
        <f t="shared" si="6"/>
        <v>0</v>
      </c>
      <c r="K18" s="17">
        <f t="shared" si="7"/>
        <v>0</v>
      </c>
      <c r="L18" s="24"/>
      <c r="M18" s="24"/>
      <c r="N18" s="24"/>
      <c r="O18" s="23">
        <f t="shared" si="8"/>
        <v>10</v>
      </c>
    </row>
    <row r="19" spans="1:15">
      <c r="A19" s="109"/>
      <c r="B19" s="33"/>
      <c r="C19" s="80"/>
      <c r="D19" s="80">
        <f t="shared" si="0"/>
        <v>0</v>
      </c>
      <c r="E19" s="21">
        <f t="shared" si="1"/>
        <v>0</v>
      </c>
      <c r="F19" s="21">
        <f t="shared" si="2"/>
        <v>0</v>
      </c>
      <c r="G19" s="22">
        <f t="shared" si="3"/>
        <v>0</v>
      </c>
      <c r="H19" s="22">
        <f t="shared" si="4"/>
        <v>0</v>
      </c>
      <c r="I19" s="34">
        <f t="shared" si="5"/>
        <v>0</v>
      </c>
      <c r="J19" s="22">
        <f t="shared" si="6"/>
        <v>0</v>
      </c>
      <c r="K19" s="17">
        <f t="shared" si="7"/>
        <v>0</v>
      </c>
      <c r="L19" s="24"/>
      <c r="M19" s="24"/>
      <c r="N19" s="24"/>
      <c r="O19" s="23">
        <f t="shared" si="8"/>
        <v>10</v>
      </c>
    </row>
    <row r="20" spans="1:15">
      <c r="A20" s="109"/>
      <c r="B20" s="33"/>
      <c r="C20" s="80"/>
      <c r="D20" s="80">
        <f t="shared" si="0"/>
        <v>0</v>
      </c>
      <c r="E20" s="21">
        <f t="shared" si="1"/>
        <v>0</v>
      </c>
      <c r="F20" s="21">
        <f t="shared" si="2"/>
        <v>0</v>
      </c>
      <c r="G20" s="22">
        <f t="shared" si="3"/>
        <v>0</v>
      </c>
      <c r="H20" s="22">
        <f t="shared" si="4"/>
        <v>0</v>
      </c>
      <c r="I20" s="34">
        <f t="shared" si="5"/>
        <v>0</v>
      </c>
      <c r="J20" s="22">
        <f t="shared" si="6"/>
        <v>0</v>
      </c>
      <c r="K20" s="17">
        <f t="shared" si="7"/>
        <v>0</v>
      </c>
      <c r="L20" s="24"/>
      <c r="M20" s="24"/>
      <c r="N20" s="24"/>
      <c r="O20" s="23">
        <f t="shared" si="8"/>
        <v>10</v>
      </c>
    </row>
    <row r="21" spans="1:15">
      <c r="A21" s="109"/>
      <c r="B21" s="33"/>
      <c r="C21" s="80"/>
      <c r="D21" s="80">
        <f t="shared" si="0"/>
        <v>0</v>
      </c>
      <c r="E21" s="21">
        <f t="shared" si="1"/>
        <v>0</v>
      </c>
      <c r="F21" s="21">
        <f t="shared" si="2"/>
        <v>0</v>
      </c>
      <c r="G21" s="22">
        <f t="shared" si="3"/>
        <v>0</v>
      </c>
      <c r="H21" s="22">
        <f t="shared" si="4"/>
        <v>0</v>
      </c>
      <c r="I21" s="34">
        <f t="shared" si="5"/>
        <v>0</v>
      </c>
      <c r="J21" s="22">
        <f t="shared" si="6"/>
        <v>0</v>
      </c>
      <c r="K21" s="17">
        <f t="shared" si="7"/>
        <v>0</v>
      </c>
      <c r="L21" s="24"/>
      <c r="M21" s="24"/>
      <c r="N21" s="24"/>
      <c r="O21" s="23">
        <f t="shared" si="8"/>
        <v>10</v>
      </c>
    </row>
    <row r="22" spans="1:15">
      <c r="A22" s="109"/>
      <c r="B22" s="33"/>
      <c r="C22" s="80"/>
      <c r="D22" s="80">
        <f t="shared" si="0"/>
        <v>0</v>
      </c>
      <c r="E22" s="21">
        <f t="shared" si="1"/>
        <v>0</v>
      </c>
      <c r="F22" s="21">
        <f t="shared" si="2"/>
        <v>0</v>
      </c>
      <c r="G22" s="22">
        <f t="shared" si="3"/>
        <v>0</v>
      </c>
      <c r="H22" s="22">
        <f t="shared" si="4"/>
        <v>0</v>
      </c>
      <c r="I22" s="34">
        <f t="shared" si="5"/>
        <v>0</v>
      </c>
      <c r="J22" s="22">
        <f t="shared" si="6"/>
        <v>0</v>
      </c>
      <c r="K22" s="17">
        <f t="shared" si="7"/>
        <v>0</v>
      </c>
      <c r="L22" s="24"/>
      <c r="M22" s="24"/>
      <c r="N22" s="24"/>
      <c r="O22" s="23">
        <f t="shared" si="8"/>
        <v>10</v>
      </c>
    </row>
    <row r="23" spans="1:15">
      <c r="A23" s="109"/>
      <c r="B23" s="33"/>
      <c r="C23" s="80"/>
      <c r="D23" s="80">
        <f t="shared" si="0"/>
        <v>0</v>
      </c>
      <c r="E23" s="21">
        <f t="shared" si="1"/>
        <v>0</v>
      </c>
      <c r="F23" s="21">
        <f t="shared" si="2"/>
        <v>0</v>
      </c>
      <c r="G23" s="22">
        <f t="shared" si="3"/>
        <v>0</v>
      </c>
      <c r="H23" s="22">
        <f t="shared" si="4"/>
        <v>0</v>
      </c>
      <c r="I23" s="34">
        <f t="shared" si="5"/>
        <v>0</v>
      </c>
      <c r="J23" s="22">
        <f t="shared" si="6"/>
        <v>0</v>
      </c>
      <c r="K23" s="17">
        <f t="shared" si="7"/>
        <v>0</v>
      </c>
      <c r="L23" s="24"/>
      <c r="M23" s="24"/>
      <c r="N23" s="24"/>
      <c r="O23" s="23">
        <f t="shared" si="8"/>
        <v>10</v>
      </c>
    </row>
    <row r="24" spans="1:15">
      <c r="A24" s="109"/>
      <c r="B24" s="33"/>
      <c r="C24" s="80"/>
      <c r="D24" s="80">
        <f t="shared" si="0"/>
        <v>0</v>
      </c>
      <c r="E24" s="21">
        <f t="shared" si="1"/>
        <v>0</v>
      </c>
      <c r="F24" s="21">
        <f t="shared" si="2"/>
        <v>0</v>
      </c>
      <c r="G24" s="22">
        <f t="shared" si="3"/>
        <v>0</v>
      </c>
      <c r="H24" s="22">
        <f t="shared" si="4"/>
        <v>0</v>
      </c>
      <c r="I24" s="34">
        <f t="shared" si="5"/>
        <v>0</v>
      </c>
      <c r="J24" s="22">
        <f t="shared" si="6"/>
        <v>0</v>
      </c>
      <c r="K24" s="17">
        <f t="shared" si="7"/>
        <v>0</v>
      </c>
      <c r="L24" s="24"/>
      <c r="M24" s="24"/>
      <c r="N24" s="24"/>
      <c r="O24" s="23">
        <f t="shared" si="8"/>
        <v>10</v>
      </c>
    </row>
    <row r="25" spans="1:15">
      <c r="A25" s="109"/>
      <c r="B25" s="33"/>
      <c r="C25" s="80"/>
      <c r="D25" s="80">
        <f t="shared" si="0"/>
        <v>0</v>
      </c>
      <c r="E25" s="21">
        <f t="shared" si="1"/>
        <v>0</v>
      </c>
      <c r="F25" s="21">
        <f t="shared" si="2"/>
        <v>0</v>
      </c>
      <c r="G25" s="22">
        <f t="shared" si="3"/>
        <v>0</v>
      </c>
      <c r="H25" s="22">
        <f t="shared" si="4"/>
        <v>0</v>
      </c>
      <c r="I25" s="34">
        <f t="shared" si="5"/>
        <v>0</v>
      </c>
      <c r="J25" s="22">
        <f t="shared" si="6"/>
        <v>0</v>
      </c>
      <c r="K25" s="17">
        <f t="shared" si="7"/>
        <v>0</v>
      </c>
      <c r="L25" s="24"/>
      <c r="M25" s="24"/>
      <c r="N25" s="24"/>
      <c r="O25" s="23">
        <f t="shared" si="8"/>
        <v>10</v>
      </c>
    </row>
    <row r="26" spans="1:15">
      <c r="A26" s="109"/>
      <c r="B26" s="33"/>
      <c r="C26" s="80"/>
      <c r="D26" s="80">
        <f t="shared" si="0"/>
        <v>0</v>
      </c>
      <c r="E26" s="21">
        <f t="shared" si="1"/>
        <v>0</v>
      </c>
      <c r="F26" s="21">
        <f t="shared" si="2"/>
        <v>0</v>
      </c>
      <c r="G26" s="22">
        <f t="shared" si="3"/>
        <v>0</v>
      </c>
      <c r="H26" s="22">
        <f t="shared" si="4"/>
        <v>0</v>
      </c>
      <c r="I26" s="34">
        <f t="shared" si="5"/>
        <v>0</v>
      </c>
      <c r="J26" s="22">
        <f t="shared" si="6"/>
        <v>0</v>
      </c>
      <c r="K26" s="17">
        <f t="shared" si="7"/>
        <v>0</v>
      </c>
      <c r="L26" s="24"/>
      <c r="M26" s="24"/>
      <c r="N26" s="24"/>
      <c r="O26" s="23">
        <f t="shared" si="8"/>
        <v>10</v>
      </c>
    </row>
    <row r="27" spans="1:15">
      <c r="A27" s="109"/>
      <c r="B27" s="33"/>
      <c r="C27" s="80"/>
      <c r="D27" s="80">
        <f t="shared" si="0"/>
        <v>0</v>
      </c>
      <c r="E27" s="21">
        <f t="shared" si="1"/>
        <v>0</v>
      </c>
      <c r="F27" s="21">
        <f t="shared" si="2"/>
        <v>0</v>
      </c>
      <c r="G27" s="22">
        <f t="shared" si="3"/>
        <v>0</v>
      </c>
      <c r="H27" s="22">
        <f t="shared" si="4"/>
        <v>0</v>
      </c>
      <c r="I27" s="34">
        <f t="shared" si="5"/>
        <v>0</v>
      </c>
      <c r="J27" s="22">
        <f t="shared" si="6"/>
        <v>0</v>
      </c>
      <c r="K27" s="17">
        <f t="shared" si="7"/>
        <v>0</v>
      </c>
      <c r="L27" s="24"/>
      <c r="M27" s="24"/>
      <c r="N27" s="24"/>
      <c r="O27" s="23">
        <f t="shared" si="8"/>
        <v>10</v>
      </c>
    </row>
    <row r="28" spans="1:15">
      <c r="A28" s="109"/>
      <c r="B28" s="33"/>
      <c r="C28" s="80"/>
      <c r="D28" s="80">
        <f t="shared" si="0"/>
        <v>0</v>
      </c>
      <c r="E28" s="21">
        <f t="shared" si="1"/>
        <v>0</v>
      </c>
      <c r="F28" s="21">
        <f t="shared" si="2"/>
        <v>0</v>
      </c>
      <c r="G28" s="22">
        <f t="shared" si="3"/>
        <v>0</v>
      </c>
      <c r="H28" s="22">
        <f t="shared" si="4"/>
        <v>0</v>
      </c>
      <c r="I28" s="34">
        <f t="shared" si="5"/>
        <v>0</v>
      </c>
      <c r="J28" s="22">
        <f t="shared" si="6"/>
        <v>0</v>
      </c>
      <c r="K28" s="17">
        <f t="shared" si="7"/>
        <v>0</v>
      </c>
      <c r="L28" s="24"/>
      <c r="M28" s="24"/>
      <c r="N28" s="24"/>
      <c r="O28" s="23">
        <f t="shared" si="8"/>
        <v>10</v>
      </c>
    </row>
    <row r="29" spans="1:15">
      <c r="A29" s="109"/>
      <c r="B29" s="33"/>
      <c r="C29" s="80"/>
      <c r="D29" s="80">
        <f t="shared" si="0"/>
        <v>0</v>
      </c>
      <c r="E29" s="21">
        <f t="shared" si="1"/>
        <v>0</v>
      </c>
      <c r="F29" s="21">
        <f t="shared" si="2"/>
        <v>0</v>
      </c>
      <c r="G29" s="22">
        <f t="shared" si="3"/>
        <v>0</v>
      </c>
      <c r="H29" s="22">
        <f t="shared" si="4"/>
        <v>0</v>
      </c>
      <c r="I29" s="34">
        <f t="shared" si="5"/>
        <v>0</v>
      </c>
      <c r="J29" s="22">
        <f t="shared" si="6"/>
        <v>0</v>
      </c>
      <c r="K29" s="17">
        <f t="shared" si="7"/>
        <v>0</v>
      </c>
      <c r="L29" s="24"/>
      <c r="M29" s="24"/>
      <c r="N29" s="24"/>
      <c r="O29" s="23">
        <f t="shared" si="8"/>
        <v>10</v>
      </c>
    </row>
    <row r="30" spans="1:15">
      <c r="A30" s="109"/>
      <c r="B30" s="33"/>
      <c r="C30" s="80"/>
      <c r="D30" s="80">
        <f t="shared" si="0"/>
        <v>0</v>
      </c>
      <c r="E30" s="21">
        <f t="shared" si="1"/>
        <v>0</v>
      </c>
      <c r="F30" s="21">
        <f t="shared" si="2"/>
        <v>0</v>
      </c>
      <c r="G30" s="22">
        <f t="shared" si="3"/>
        <v>0</v>
      </c>
      <c r="H30" s="22">
        <f t="shared" si="4"/>
        <v>0</v>
      </c>
      <c r="I30" s="34">
        <f t="shared" si="5"/>
        <v>0</v>
      </c>
      <c r="J30" s="22">
        <f t="shared" si="6"/>
        <v>0</v>
      </c>
      <c r="K30" s="17">
        <f t="shared" si="7"/>
        <v>0</v>
      </c>
      <c r="L30" s="24"/>
      <c r="M30" s="24"/>
      <c r="N30" s="24"/>
      <c r="O30" s="23">
        <f t="shared" si="8"/>
        <v>10</v>
      </c>
    </row>
    <row r="31" spans="1:15">
      <c r="A31" s="109"/>
      <c r="B31" s="33"/>
      <c r="C31" s="80"/>
      <c r="D31" s="80">
        <f t="shared" si="0"/>
        <v>0</v>
      </c>
      <c r="E31" s="21">
        <f t="shared" si="1"/>
        <v>0</v>
      </c>
      <c r="F31" s="21">
        <f t="shared" si="2"/>
        <v>0</v>
      </c>
      <c r="G31" s="22">
        <f t="shared" si="3"/>
        <v>0</v>
      </c>
      <c r="H31" s="22">
        <f t="shared" si="4"/>
        <v>0</v>
      </c>
      <c r="I31" s="34">
        <f t="shared" si="5"/>
        <v>0</v>
      </c>
      <c r="J31" s="22">
        <f t="shared" si="6"/>
        <v>0</v>
      </c>
      <c r="K31" s="17">
        <f t="shared" si="7"/>
        <v>0</v>
      </c>
      <c r="L31" s="24"/>
      <c r="M31" s="24"/>
      <c r="N31" s="24"/>
      <c r="O31" s="23">
        <f t="shared" si="8"/>
        <v>10</v>
      </c>
    </row>
    <row r="32" spans="1:15">
      <c r="A32" s="109"/>
      <c r="B32" s="33"/>
      <c r="C32" s="80"/>
      <c r="D32" s="80">
        <f t="shared" si="0"/>
        <v>0</v>
      </c>
      <c r="E32" s="21">
        <f t="shared" si="1"/>
        <v>0</v>
      </c>
      <c r="F32" s="21">
        <f t="shared" si="2"/>
        <v>0</v>
      </c>
      <c r="G32" s="22">
        <f t="shared" si="3"/>
        <v>0</v>
      </c>
      <c r="H32" s="22">
        <f t="shared" si="4"/>
        <v>0</v>
      </c>
      <c r="I32" s="34">
        <f t="shared" si="5"/>
        <v>0</v>
      </c>
      <c r="J32" s="22">
        <f t="shared" si="6"/>
        <v>0</v>
      </c>
      <c r="K32" s="17">
        <f t="shared" si="7"/>
        <v>0</v>
      </c>
      <c r="L32" s="24"/>
      <c r="M32" s="24"/>
      <c r="N32" s="24"/>
      <c r="O32" s="23">
        <f t="shared" si="8"/>
        <v>10</v>
      </c>
    </row>
    <row r="33" spans="1:15">
      <c r="A33" s="109"/>
      <c r="B33" s="33"/>
      <c r="C33" s="80"/>
      <c r="D33" s="80">
        <f t="shared" si="0"/>
        <v>0</v>
      </c>
      <c r="E33" s="21">
        <f t="shared" si="1"/>
        <v>0</v>
      </c>
      <c r="F33" s="21">
        <f t="shared" si="2"/>
        <v>0</v>
      </c>
      <c r="G33" s="22">
        <f t="shared" si="3"/>
        <v>0</v>
      </c>
      <c r="H33" s="22">
        <f t="shared" si="4"/>
        <v>0</v>
      </c>
      <c r="I33" s="34">
        <f t="shared" si="5"/>
        <v>0</v>
      </c>
      <c r="J33" s="22">
        <f t="shared" si="6"/>
        <v>0</v>
      </c>
      <c r="K33" s="17">
        <f t="shared" si="7"/>
        <v>0</v>
      </c>
      <c r="L33" s="24"/>
      <c r="M33" s="24"/>
      <c r="N33" s="24"/>
      <c r="O33" s="23">
        <f t="shared" si="8"/>
        <v>10</v>
      </c>
    </row>
    <row r="34" spans="1:15">
      <c r="A34" s="109"/>
      <c r="B34" s="33"/>
      <c r="C34" s="80"/>
      <c r="D34" s="80">
        <f t="shared" si="0"/>
        <v>0</v>
      </c>
      <c r="E34" s="21">
        <f t="shared" si="1"/>
        <v>0</v>
      </c>
      <c r="F34" s="21">
        <f t="shared" si="2"/>
        <v>0</v>
      </c>
      <c r="G34" s="22">
        <f t="shared" si="3"/>
        <v>0</v>
      </c>
      <c r="H34" s="22">
        <f t="shared" si="4"/>
        <v>0</v>
      </c>
      <c r="I34" s="34">
        <f t="shared" si="5"/>
        <v>0</v>
      </c>
      <c r="J34" s="22">
        <f t="shared" si="6"/>
        <v>0</v>
      </c>
      <c r="K34" s="17">
        <f t="shared" si="7"/>
        <v>0</v>
      </c>
      <c r="L34" s="24"/>
      <c r="M34" s="24"/>
      <c r="N34" s="24"/>
      <c r="O34" s="23">
        <f t="shared" si="8"/>
        <v>10</v>
      </c>
    </row>
    <row r="35" spans="1:15">
      <c r="A35" s="109"/>
      <c r="B35" s="33"/>
      <c r="C35" s="80"/>
      <c r="D35" s="80">
        <f t="shared" si="0"/>
        <v>0</v>
      </c>
      <c r="E35" s="21">
        <f t="shared" si="1"/>
        <v>0</v>
      </c>
      <c r="F35" s="21">
        <f t="shared" si="2"/>
        <v>0</v>
      </c>
      <c r="G35" s="22">
        <f t="shared" si="3"/>
        <v>0</v>
      </c>
      <c r="H35" s="22">
        <f t="shared" si="4"/>
        <v>0</v>
      </c>
      <c r="I35" s="34">
        <f t="shared" si="5"/>
        <v>0</v>
      </c>
      <c r="J35" s="22">
        <f t="shared" si="6"/>
        <v>0</v>
      </c>
      <c r="K35" s="17">
        <f t="shared" si="7"/>
        <v>0</v>
      </c>
      <c r="L35" s="24"/>
      <c r="M35" s="24"/>
      <c r="N35" s="24"/>
      <c r="O35" s="23">
        <f t="shared" si="8"/>
        <v>10</v>
      </c>
    </row>
    <row r="36" spans="1:15">
      <c r="A36" s="114"/>
      <c r="B36" s="115"/>
      <c r="C36" s="115" t="s">
        <v>28</v>
      </c>
      <c r="D36" s="80">
        <f>AVERAGE(D11:D35)</f>
        <v>0</v>
      </c>
      <c r="E36" s="21"/>
      <c r="F36" s="21"/>
      <c r="G36" s="22"/>
      <c r="H36" s="21"/>
      <c r="I36" s="25"/>
      <c r="J36" s="23"/>
      <c r="K36" s="21"/>
      <c r="L36" s="25">
        <f>SQRT(SUM(I11:I35)/D37^2)</f>
        <v>0</v>
      </c>
      <c r="M36" s="25">
        <f>D36-2*L36</f>
        <v>0</v>
      </c>
      <c r="N36" s="23"/>
      <c r="O36" s="23"/>
    </row>
    <row r="37" spans="1:15">
      <c r="A37" s="23"/>
      <c r="B37" s="23"/>
      <c r="C37" s="81" t="s">
        <v>36</v>
      </c>
      <c r="D37" s="36">
        <f>COUNT(D11:D35)</f>
        <v>25</v>
      </c>
      <c r="E37" s="23"/>
      <c r="F37" s="23"/>
      <c r="G37" s="23"/>
      <c r="H37" s="135" t="s">
        <v>29</v>
      </c>
      <c r="I37" s="135"/>
      <c r="J37" s="23"/>
      <c r="K37" s="23"/>
      <c r="L37" s="23">
        <f>L36/2</f>
        <v>0</v>
      </c>
      <c r="M37" s="23"/>
      <c r="N37" s="23"/>
      <c r="O37" s="23"/>
    </row>
    <row r="38" spans="1:15">
      <c r="A38" s="23"/>
      <c r="B38" s="23"/>
      <c r="C38" s="23"/>
      <c r="D38" s="23"/>
      <c r="E38" s="23"/>
      <c r="F38" s="23"/>
      <c r="G38" s="23"/>
      <c r="H38" s="23"/>
      <c r="I38" s="23"/>
      <c r="J38" s="23" t="s">
        <v>30</v>
      </c>
      <c r="K38" s="23"/>
      <c r="L38" s="49" t="b">
        <f>IF(AND(10&lt;L37,L37&lt;100),10,IF(AND(1&lt;L37,L37&lt;10),1,IF(AND(0.1&lt;L37,L37&lt;1),0.1,IF(AND(0.01&lt;L37,L37&lt;0.1),0.01,IF(AND(0.001&lt;L37,L37&lt;0.01),0.001)))))</f>
        <v>0</v>
      </c>
      <c r="M38" s="23"/>
      <c r="N38" s="23"/>
      <c r="O38" s="23"/>
    </row>
    <row r="39" spans="1:15">
      <c r="A39" s="23"/>
      <c r="B39" s="23"/>
      <c r="C39" s="23"/>
      <c r="D39" s="23"/>
      <c r="E39" s="23"/>
      <c r="F39" s="23"/>
      <c r="G39" s="23"/>
      <c r="H39" s="23"/>
      <c r="I39" s="23"/>
      <c r="J39" s="23" t="s">
        <v>78</v>
      </c>
      <c r="K39" s="23"/>
      <c r="L39" s="23"/>
      <c r="M39" s="136" t="e">
        <f>+MROUND(M36,L38)</f>
        <v>#VALUE!</v>
      </c>
      <c r="N39" s="17" t="e">
        <f>IF(M39&gt;$G$5,"Overschrijding","Geen overschrijding")</f>
        <v>#VALUE!</v>
      </c>
      <c r="O39" s="23"/>
    </row>
  </sheetData>
  <sheetProtection password="8F5F" sheet="1"/>
  <phoneticPr fontId="21" type="noConversion"/>
  <conditionalFormatting sqref="N39">
    <cfRule type="cellIs" dxfId="11" priority="1" stopIfTrue="1" operator="equal">
      <formula>"Overschrijding"</formula>
    </cfRule>
    <cfRule type="cellIs" dxfId="10" priority="2" stopIfTrue="1" operator="equal">
      <formula>"Geen overschrijding"</formula>
    </cfRule>
  </conditionalFormatting>
  <conditionalFormatting sqref="M36 K11:K35">
    <cfRule type="cellIs" dxfId="9" priority="3" stopIfTrue="1" operator="greaterThan">
      <formula>$G$5</formula>
    </cfRule>
    <cfRule type="cellIs" dxfId="8" priority="4" stopIfTrue="1" operator="lessThanOrEqual">
      <formula>$G$5</formula>
    </cfRule>
  </conditionalFormatting>
  <pageMargins left="0.75" right="0.75" top="1" bottom="1" header="0.5" footer="0.5"/>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toelichting</vt:lpstr>
      <vt:lpstr>voorb overschr conc eisen</vt:lpstr>
      <vt:lpstr>toets overschr conc eisen</vt:lpstr>
      <vt:lpstr>voorb rwzi overschr P eis vrg10</vt:lpstr>
      <vt:lpstr>toets overschr conc eis vrg 10</vt:lpstr>
      <vt:lpstr>voorb verschil eis uit-in</vt:lpstr>
      <vt:lpstr>toets verschil conc eis uit-in</vt:lpstr>
      <vt:lpstr>voorb rwzi N-tot jaargemiddelde</vt:lpstr>
      <vt:lpstr>toets rwzi N-tot jaargemiddelde</vt:lpstr>
      <vt:lpstr>voorb rwzi BZV5 eis</vt:lpstr>
      <vt:lpstr>toets rwzi BZV5 eis</vt:lpstr>
    </vt:vector>
  </TitlesOfParts>
  <Company>Rijkswaterstaat, Waterdienst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berbeer</dc:creator>
  <cp:lastModifiedBy>berbeer</cp:lastModifiedBy>
  <cp:lastPrinted>2012-06-05T08:24:33Z</cp:lastPrinted>
  <dcterms:created xsi:type="dcterms:W3CDTF">2011-09-23T11:39:12Z</dcterms:created>
  <dcterms:modified xsi:type="dcterms:W3CDTF">2013-10-17T11:45:39Z</dcterms:modified>
</cp:coreProperties>
</file>